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JECUCION 2021\EJECUCION SEPTIEMBRE 2021\"/>
    </mc:Choice>
  </mc:AlternateContent>
  <bookViews>
    <workbookView xWindow="-120" yWindow="-120" windowWidth="20730" windowHeight="11160" tabRatio="840" activeTab="3"/>
  </bookViews>
  <sheets>
    <sheet name="TODOS LOS MESES" sheetId="13" r:id="rId1"/>
    <sheet name="% EJECUCION" sheetId="14" r:id="rId2"/>
    <sheet name="ESTADO SEPTIEMBRE2021" sheetId="15" r:id="rId3"/>
    <sheet name="EJECUCION SEPTIEMBRE 2021" sheetId="16" r:id="rId4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0" i="13" l="1"/>
  <c r="E89" i="13"/>
  <c r="C90" i="13"/>
  <c r="E85" i="13"/>
  <c r="E84" i="13"/>
  <c r="E65" i="13"/>
  <c r="C23" i="16" l="1"/>
  <c r="R62" i="13" l="1"/>
  <c r="R70" i="13" l="1"/>
  <c r="R58" i="13"/>
  <c r="R56" i="13"/>
  <c r="R34" i="13"/>
  <c r="E80" i="13" l="1"/>
  <c r="E35" i="13"/>
  <c r="E70" i="13"/>
  <c r="E58" i="13"/>
  <c r="E56" i="13"/>
  <c r="E34" i="13"/>
  <c r="S34" i="13" s="1"/>
  <c r="L21" i="13" l="1"/>
  <c r="M21" i="13"/>
  <c r="N21" i="13"/>
  <c r="O21" i="13"/>
  <c r="P21" i="13"/>
  <c r="Q21" i="13"/>
  <c r="L41" i="13"/>
  <c r="M41" i="13"/>
  <c r="N41" i="13"/>
  <c r="O41" i="13"/>
  <c r="P41" i="13"/>
  <c r="Q41" i="13"/>
  <c r="L78" i="13"/>
  <c r="M78" i="13"/>
  <c r="N78" i="13"/>
  <c r="O78" i="13"/>
  <c r="P78" i="13"/>
  <c r="Q78" i="13"/>
  <c r="L90" i="13"/>
  <c r="M90" i="13"/>
  <c r="N90" i="13"/>
  <c r="O90" i="13"/>
  <c r="P90" i="13"/>
  <c r="Q90" i="13"/>
  <c r="G16" i="14"/>
  <c r="G17" i="14"/>
  <c r="E18" i="14"/>
  <c r="E19" i="14" s="1"/>
  <c r="D19" i="14"/>
  <c r="K90" i="13"/>
  <c r="J90" i="13"/>
  <c r="I90" i="13"/>
  <c r="H90" i="13"/>
  <c r="G90" i="13"/>
  <c r="F90" i="13"/>
  <c r="K78" i="13"/>
  <c r="J78" i="13"/>
  <c r="I78" i="13"/>
  <c r="H78" i="13"/>
  <c r="G78" i="13"/>
  <c r="F78" i="13"/>
  <c r="K41" i="13"/>
  <c r="J41" i="13"/>
  <c r="I41" i="13"/>
  <c r="H41" i="13"/>
  <c r="G41" i="13"/>
  <c r="F41" i="13"/>
  <c r="K21" i="13"/>
  <c r="J21" i="13"/>
  <c r="I21" i="13"/>
  <c r="H21" i="13"/>
  <c r="G21" i="13"/>
  <c r="F21" i="13"/>
  <c r="G18" i="14" l="1"/>
  <c r="L91" i="13"/>
  <c r="Q91" i="13"/>
  <c r="M91" i="13"/>
  <c r="P91" i="13"/>
  <c r="O91" i="13"/>
  <c r="N91" i="13"/>
  <c r="E88" i="13"/>
  <c r="E87" i="13"/>
  <c r="S87" i="13" s="1"/>
  <c r="E86" i="13"/>
  <c r="E83" i="13"/>
  <c r="S83" i="13" s="1"/>
  <c r="E82" i="13"/>
  <c r="E81" i="13"/>
  <c r="E79" i="13"/>
  <c r="E77" i="13"/>
  <c r="S77" i="13" s="1"/>
  <c r="E76" i="13"/>
  <c r="E75" i="13"/>
  <c r="E74" i="13"/>
  <c r="E73" i="13"/>
  <c r="S73" i="13" s="1"/>
  <c r="E72" i="13"/>
  <c r="E71" i="13"/>
  <c r="E69" i="13"/>
  <c r="E68" i="13"/>
  <c r="S68" i="13" s="1"/>
  <c r="E67" i="13"/>
  <c r="E66" i="13"/>
  <c r="S66" i="13" s="1"/>
  <c r="E64" i="13"/>
  <c r="E63" i="13"/>
  <c r="E62" i="13"/>
  <c r="E61" i="13"/>
  <c r="E60" i="13"/>
  <c r="E59" i="13"/>
  <c r="E57" i="13"/>
  <c r="E55" i="13"/>
  <c r="E54" i="13"/>
  <c r="E53" i="13"/>
  <c r="S53" i="13" s="1"/>
  <c r="E52" i="13"/>
  <c r="E51" i="13"/>
  <c r="S51" i="13" s="1"/>
  <c r="E50" i="13"/>
  <c r="E49" i="13"/>
  <c r="E48" i="13"/>
  <c r="E47" i="13"/>
  <c r="E46" i="13"/>
  <c r="E45" i="13"/>
  <c r="E44" i="13"/>
  <c r="E43" i="13"/>
  <c r="E42" i="13"/>
  <c r="E40" i="13"/>
  <c r="E39" i="13"/>
  <c r="E38" i="13"/>
  <c r="E37" i="13"/>
  <c r="E33" i="13"/>
  <c r="E31" i="13"/>
  <c r="E29" i="13"/>
  <c r="E28" i="13"/>
  <c r="S26" i="13"/>
  <c r="E25" i="13"/>
  <c r="E24" i="13"/>
  <c r="E23" i="13"/>
  <c r="E20" i="13"/>
  <c r="E19" i="13"/>
  <c r="E18" i="13"/>
  <c r="E17" i="13"/>
  <c r="E16" i="13"/>
  <c r="E15" i="13"/>
  <c r="E14" i="13"/>
  <c r="E13" i="13"/>
  <c r="D78" i="13"/>
  <c r="D21" i="13"/>
  <c r="C78" i="13"/>
  <c r="C41" i="13"/>
  <c r="C21" i="13"/>
  <c r="E21" i="13" l="1"/>
  <c r="E78" i="13"/>
  <c r="D91" i="13"/>
  <c r="I91" i="13"/>
  <c r="F91" i="13"/>
  <c r="J91" i="13"/>
  <c r="H91" i="13"/>
  <c r="K91" i="13"/>
  <c r="G91" i="13"/>
  <c r="C91" i="13"/>
  <c r="R88" i="13"/>
  <c r="S88" i="13" s="1"/>
  <c r="R67" i="13"/>
  <c r="S67" i="13" s="1"/>
  <c r="R37" i="13"/>
  <c r="S37" i="13" s="1"/>
  <c r="R27" i="13"/>
  <c r="S27" i="13" s="1"/>
  <c r="R31" i="13" l="1"/>
  <c r="S31" i="13" s="1"/>
  <c r="F19" i="14" l="1"/>
  <c r="R36" i="13" l="1"/>
  <c r="S36" i="13" s="1"/>
  <c r="R81" i="13" l="1"/>
  <c r="S81" i="13" s="1"/>
  <c r="R14" i="13"/>
  <c r="S14" i="13" s="1"/>
  <c r="R16" i="13"/>
  <c r="S16" i="13" s="1"/>
  <c r="R17" i="13"/>
  <c r="S17" i="13" s="1"/>
  <c r="R15" i="13"/>
  <c r="S15" i="13" s="1"/>
  <c r="R18" i="13"/>
  <c r="S18" i="13" s="1"/>
  <c r="R19" i="13"/>
  <c r="S19" i="13" s="1"/>
  <c r="R20" i="13"/>
  <c r="S20" i="13" s="1"/>
  <c r="R23" i="13"/>
  <c r="R24" i="13"/>
  <c r="S24" i="13" s="1"/>
  <c r="R25" i="13"/>
  <c r="S25" i="13" s="1"/>
  <c r="R28" i="13"/>
  <c r="S28" i="13" s="1"/>
  <c r="R29" i="13"/>
  <c r="S29" i="13" s="1"/>
  <c r="R33" i="13"/>
  <c r="S33" i="13" s="1"/>
  <c r="R38" i="13"/>
  <c r="S38" i="13" s="1"/>
  <c r="R39" i="13"/>
  <c r="S39" i="13" s="1"/>
  <c r="R40" i="13"/>
  <c r="S40" i="13" s="1"/>
  <c r="R42" i="13"/>
  <c r="R43" i="13"/>
  <c r="S43" i="13" s="1"/>
  <c r="R44" i="13"/>
  <c r="S44" i="13" s="1"/>
  <c r="R45" i="13"/>
  <c r="S45" i="13" s="1"/>
  <c r="R46" i="13"/>
  <c r="S46" i="13" s="1"/>
  <c r="R47" i="13"/>
  <c r="S47" i="13" s="1"/>
  <c r="R48" i="13"/>
  <c r="S48" i="13" s="1"/>
  <c r="R49" i="13"/>
  <c r="S49" i="13" s="1"/>
  <c r="R50" i="13"/>
  <c r="S50" i="13" s="1"/>
  <c r="R52" i="13"/>
  <c r="S52" i="13" s="1"/>
  <c r="R54" i="13"/>
  <c r="S54" i="13" s="1"/>
  <c r="R55" i="13"/>
  <c r="S55" i="13" s="1"/>
  <c r="R57" i="13"/>
  <c r="S57" i="13" s="1"/>
  <c r="R59" i="13"/>
  <c r="S59" i="13" s="1"/>
  <c r="R60" i="13"/>
  <c r="S60" i="13" s="1"/>
  <c r="R61" i="13"/>
  <c r="S61" i="13" s="1"/>
  <c r="S62" i="13"/>
  <c r="R63" i="13"/>
  <c r="S63" i="13" s="1"/>
  <c r="R64" i="13"/>
  <c r="S64" i="13" s="1"/>
  <c r="R69" i="13"/>
  <c r="S69" i="13" s="1"/>
  <c r="R71" i="13"/>
  <c r="S71" i="13" s="1"/>
  <c r="R72" i="13"/>
  <c r="S72" i="13" s="1"/>
  <c r="R74" i="13"/>
  <c r="S74" i="13" s="1"/>
  <c r="R75" i="13"/>
  <c r="S75" i="13" s="1"/>
  <c r="R76" i="13"/>
  <c r="S76" i="13" s="1"/>
  <c r="R79" i="13"/>
  <c r="R82" i="13"/>
  <c r="S82" i="13" s="1"/>
  <c r="R86" i="13"/>
  <c r="S86" i="13" s="1"/>
  <c r="R78" i="13" l="1"/>
  <c r="S42" i="13"/>
  <c r="R90" i="13"/>
  <c r="S79" i="13"/>
  <c r="S90" i="13" s="1"/>
  <c r="R41" i="13"/>
  <c r="S23" i="13"/>
  <c r="S41" i="13" s="1"/>
  <c r="R13" i="13" l="1"/>
  <c r="R21" i="13" l="1"/>
  <c r="R91" i="13" s="1"/>
  <c r="S13" i="13"/>
  <c r="S21" i="13" s="1"/>
  <c r="S91" i="13" s="1"/>
  <c r="C19" i="14"/>
  <c r="E91" i="13"/>
</calcChain>
</file>

<file path=xl/sharedStrings.xml><?xml version="1.0" encoding="utf-8"?>
<sst xmlns="http://schemas.openxmlformats.org/spreadsheetml/2006/main" count="304" uniqueCount="227">
  <si>
    <t>2.1.1.2.04</t>
  </si>
  <si>
    <t>2.2.1.3.01</t>
  </si>
  <si>
    <t>2.2.1.6.01</t>
  </si>
  <si>
    <t>2.2.1.7.01</t>
  </si>
  <si>
    <t>2.2.3.1.01</t>
  </si>
  <si>
    <t>2.2.5.3.04</t>
  </si>
  <si>
    <t>2.3.1.1.01</t>
  </si>
  <si>
    <t>2.3.7.1.01</t>
  </si>
  <si>
    <t>CUENTAS</t>
  </si>
  <si>
    <t>DESCRIPCION</t>
  </si>
  <si>
    <t>Alimentos y bebidas para personas</t>
  </si>
  <si>
    <t>Alquiler de equipo de oficina y muebles</t>
  </si>
  <si>
    <t>Viáticos dentro del país</t>
  </si>
  <si>
    <t>Agua</t>
  </si>
  <si>
    <t>Energía eléctrica</t>
  </si>
  <si>
    <t>Sueldos al personal por servicios especiales</t>
  </si>
  <si>
    <t>Gasolina</t>
  </si>
  <si>
    <t>EJECUTADO</t>
  </si>
  <si>
    <t>2.1.5.1.01</t>
  </si>
  <si>
    <t>2.1.5.3.01</t>
  </si>
  <si>
    <t>Contribuciones al Seguro de Riesgo Laboral (ARL)</t>
  </si>
  <si>
    <t>Contribuciones al Seguro de Salud (SENASA)</t>
  </si>
  <si>
    <t>2.1.1.1.12</t>
  </si>
  <si>
    <t>Sueldo fijo por cargo personal militar</t>
  </si>
  <si>
    <t>2.1.2.2.13</t>
  </si>
  <si>
    <t>Incentivo por riesgo laboral al personal militar y policial</t>
  </si>
  <si>
    <t>"Todo por la Patria"</t>
  </si>
  <si>
    <t>SERVICIO NACIONAL DE PROTECCION AMBIENTAL</t>
  </si>
  <si>
    <t>Lic. JORGE ANT. COLLADO CRUZ,</t>
  </si>
  <si>
    <t>Teléfono local</t>
  </si>
  <si>
    <t>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</si>
  <si>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</si>
  <si>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</si>
  <si>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</si>
  <si>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</si>
  <si>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</si>
  <si>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</si>
  <si>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</si>
  <si>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</si>
  <si>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</si>
  <si>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 xml:space="preserve">PRESUPUESTO </t>
  </si>
  <si>
    <t>VIGENTE</t>
  </si>
  <si>
    <t>DISPONIBLE</t>
  </si>
  <si>
    <t>2.1.1.4.01</t>
  </si>
  <si>
    <t>Sueldo Anual No. 13</t>
  </si>
  <si>
    <t>2.1.1.5.04</t>
  </si>
  <si>
    <t>Proporción de Vacaciones no disfrutadas</t>
  </si>
  <si>
    <t>TOTAL RD$</t>
  </si>
  <si>
    <t>2.2.3.2.01</t>
  </si>
  <si>
    <t>Viáticos fuera del país</t>
  </si>
  <si>
    <t>2.2.6.2.01</t>
  </si>
  <si>
    <t>Seguros de Bienes Muebles</t>
  </si>
  <si>
    <t>2.3.1.4.01.</t>
  </si>
  <si>
    <t>Madera, corcho y sus manufacturas</t>
  </si>
  <si>
    <t>2.3.2.2.01</t>
  </si>
  <si>
    <t>Acabados textiles</t>
  </si>
  <si>
    <t>2.3.2.3.01</t>
  </si>
  <si>
    <t>Prendas de vestir</t>
  </si>
  <si>
    <t>2.3.2.4.01</t>
  </si>
  <si>
    <t>Calzados</t>
  </si>
  <si>
    <t>2.3.3.1.01</t>
  </si>
  <si>
    <t>Papel de escritorio</t>
  </si>
  <si>
    <t>2.3.3.2.01</t>
  </si>
  <si>
    <t>Productos de papel y cartón</t>
  </si>
  <si>
    <t>2.3.3.3.01</t>
  </si>
  <si>
    <t>Productos de Arte Gráfica</t>
  </si>
  <si>
    <t>2.3.4.1.01</t>
  </si>
  <si>
    <t>Productos medicinales para uso humano</t>
  </si>
  <si>
    <t>2.3.5.3.01</t>
  </si>
  <si>
    <t>2.3.5.5.01</t>
  </si>
  <si>
    <t>2.3.6.1.01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</si>
  <si>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</si>
  <si>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</si>
  <si>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</si>
  <si>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</si>
  <si>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</si>
  <si>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</si>
  <si>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2.3.6.3.04</t>
  </si>
  <si>
    <t>Herramientas menores</t>
  </si>
  <si>
    <t>2.3.6.4.04</t>
  </si>
  <si>
    <t>Piedra, arcilla y arena</t>
  </si>
  <si>
    <t>2.3.7.2.06</t>
  </si>
  <si>
    <t>Pinturas, lacas, barnices, diluyentes y absorbentes para</t>
  </si>
  <si>
    <t>2.3.9.1.01</t>
  </si>
  <si>
    <t>Material para limpieza</t>
  </si>
  <si>
    <t>2.3.9.2.01</t>
  </si>
  <si>
    <t>Útiles de escritorio, oficina e informática</t>
  </si>
  <si>
    <t>2.3.9.6.01</t>
  </si>
  <si>
    <t>Productos eléctricos y afines</t>
  </si>
  <si>
    <t>2.3.9.8.01</t>
  </si>
  <si>
    <t>Otros Repuestos y Ascesorios Menores</t>
  </si>
  <si>
    <t>2.3.9.9.01</t>
  </si>
  <si>
    <t>Productos y Utiles Varios n.i.p</t>
  </si>
  <si>
    <t>2.6.1.1.01</t>
  </si>
  <si>
    <t>Muebles, equipos de oficina y estanteria</t>
  </si>
  <si>
    <t>2.6.1.2.01</t>
  </si>
  <si>
    <t>Muebles de Alojamiento</t>
  </si>
  <si>
    <t>2.6.1.3.01</t>
  </si>
  <si>
    <t>2.6.1.4.01</t>
  </si>
  <si>
    <t>Llantas y Neumaticos</t>
  </si>
  <si>
    <t>Artículos de Plástico</t>
  </si>
  <si>
    <t>Productos de Cemento</t>
  </si>
  <si>
    <t xml:space="preserve">        REPUBLICA DOMINICANA</t>
  </si>
  <si>
    <t>OBJETO</t>
  </si>
  <si>
    <t>MODIFICACIONES</t>
  </si>
  <si>
    <t>%</t>
  </si>
  <si>
    <t>APROBADO</t>
  </si>
  <si>
    <t>PRESUPUESTARIAS</t>
  </si>
  <si>
    <t>DE EJECUCION</t>
  </si>
  <si>
    <t>Renumeraciones y Contribuciones</t>
  </si>
  <si>
    <t>Contratación de Servicios</t>
  </si>
  <si>
    <t>Materiales y Suministros</t>
  </si>
  <si>
    <t>Bienes Muebles, Inmuebles e Int.</t>
  </si>
  <si>
    <t>TOTALES RD$</t>
  </si>
  <si>
    <t>Preparado por:</t>
  </si>
  <si>
    <t>Revisado por:</t>
  </si>
  <si>
    <t>Enc. del Dpto. de Contabilidad , SENPA</t>
  </si>
  <si>
    <t>Director Financiero, SENPA.</t>
  </si>
  <si>
    <t>2.2.8.7.05</t>
  </si>
  <si>
    <t>2.1.1.2.08</t>
  </si>
  <si>
    <t>Personal de Carácter Temporal</t>
  </si>
  <si>
    <t xml:space="preserve">Servicios de informática y sistemas computarizados </t>
  </si>
  <si>
    <t>2.3.6.3.06</t>
  </si>
  <si>
    <t>2.6.5.2.01</t>
  </si>
  <si>
    <t>Accesorios de Metal</t>
  </si>
  <si>
    <t>Maquinaria y Equipo Industrial</t>
  </si>
  <si>
    <t>Teniente Coronel Contador, F.A.R.D.</t>
  </si>
  <si>
    <t>2.2.8.7.06</t>
  </si>
  <si>
    <t>Otros Servicios Tecnicos Profesionales</t>
  </si>
  <si>
    <t>Equipo Computacional</t>
  </si>
  <si>
    <t xml:space="preserve">            "Todo por la Patria"</t>
  </si>
  <si>
    <t>2.2.8.7.04</t>
  </si>
  <si>
    <t>Servicio de Capacitacion</t>
  </si>
  <si>
    <t>2.2.7.1.04</t>
  </si>
  <si>
    <t>2.2.7.2.06</t>
  </si>
  <si>
    <t>Mantenimiento y Reparacion de Equipos de Transporte</t>
  </si>
  <si>
    <t>Mayor Contador, F.A.R.D.</t>
  </si>
  <si>
    <t xml:space="preserve"> Lic. ROLANDO BETANCOURT CAMBUMBA,</t>
  </si>
  <si>
    <t>2.2.2.1.01</t>
  </si>
  <si>
    <t>Publicidad y Propaganda</t>
  </si>
  <si>
    <t>2.2.2.2.01</t>
  </si>
  <si>
    <t>Impresión, Encuadernacion y Rotulacion</t>
  </si>
  <si>
    <t>2.2.7.2.99</t>
  </si>
  <si>
    <t>Otros Servicios de Mantenimiento, Reparacion, Desmont.</t>
  </si>
  <si>
    <t>2.3.7.1.05</t>
  </si>
  <si>
    <t>Aceites y Grasas</t>
  </si>
  <si>
    <t>2.3.7.2.03</t>
  </si>
  <si>
    <t>Productos Quimicos de Uso Personal y laboratorio</t>
  </si>
  <si>
    <t>2.6.5.6.01</t>
  </si>
  <si>
    <t>Equipo de Generacion Electrica</t>
  </si>
  <si>
    <t>Electrodomésticos</t>
  </si>
  <si>
    <t>2.3.9.3.01</t>
  </si>
  <si>
    <t>Utiles Menores Medicos Quirurgicos</t>
  </si>
  <si>
    <t>2.3.9.9.04</t>
  </si>
  <si>
    <t>Productos y Utiles de Defensa y Seguridad</t>
  </si>
  <si>
    <t>2.3.7.2.05</t>
  </si>
  <si>
    <t>Insecticidas, Fumigantes y Otros</t>
  </si>
  <si>
    <t>PRESUPUESTARIA</t>
  </si>
  <si>
    <t>2.3.5.2.01</t>
  </si>
  <si>
    <t>Articulos de cuero</t>
  </si>
  <si>
    <t>2.3.5.4.01</t>
  </si>
  <si>
    <t>Articulos de Caucho</t>
  </si>
  <si>
    <t>2.6.5.5.01</t>
  </si>
  <si>
    <t>Equipo de Comunicación, Telecomunicacion y Señalamiento</t>
  </si>
  <si>
    <t>2.6.2.1.01</t>
  </si>
  <si>
    <t>Equipos y Aparatos Audiovisuales</t>
  </si>
  <si>
    <t>MODIFICACION</t>
  </si>
  <si>
    <t xml:space="preserve">BALANCE </t>
  </si>
  <si>
    <t>REPUBLICA DOMINICANA</t>
  </si>
  <si>
    <t>EGRESOS</t>
  </si>
  <si>
    <t>GASTOS CORRIENTES:</t>
  </si>
  <si>
    <t>1.-</t>
  </si>
  <si>
    <t>REMUNERACIONES Y CONTRIBUCIONES:</t>
  </si>
  <si>
    <t>Empleados Contratados de Carácter Temporal</t>
  </si>
  <si>
    <t>2.-</t>
  </si>
  <si>
    <t>CONTRATACIÓN DE SERVICIOS:</t>
  </si>
  <si>
    <t>Servicios de Informatica y Sistemas Computarizados</t>
  </si>
  <si>
    <t>3.-</t>
  </si>
  <si>
    <t>MATERIALES Y SUMINISTROS:</t>
  </si>
  <si>
    <t>Lic. JORGE ANTONIO COLLADO CRUZ,</t>
  </si>
  <si>
    <t>Enc.del Depto. De Contabilidad, SENPA.</t>
  </si>
  <si>
    <t>Todo por la Patria</t>
  </si>
  <si>
    <t>Viaticos Dentro del Pais</t>
  </si>
  <si>
    <t>Servivios de Informatica y Sistema Computarizados</t>
  </si>
  <si>
    <t>Total General Acumulado en RD$</t>
  </si>
  <si>
    <r>
      <t xml:space="preserve">Enc. Del Dpto. De Contabilidad </t>
    </r>
    <r>
      <rPr>
        <b/>
        <sz val="10"/>
        <color theme="1"/>
        <rFont val="Times New Roman"/>
        <family val="1"/>
      </rPr>
      <t>(SENPA)</t>
    </r>
  </si>
  <si>
    <t>SEPT.</t>
  </si>
  <si>
    <t>OCT.</t>
  </si>
  <si>
    <t>NOV.</t>
  </si>
  <si>
    <t>DIC.</t>
  </si>
  <si>
    <t xml:space="preserve">              EJECUTADO</t>
  </si>
  <si>
    <t>2.3.7.2.99</t>
  </si>
  <si>
    <t>Otros Productos Quimicos y Conexos</t>
  </si>
  <si>
    <t>2.2.7.1.01</t>
  </si>
  <si>
    <t>Reparacion y Mantenimientos Menores en Edificaciones</t>
  </si>
  <si>
    <t>Productos de Yeso</t>
  </si>
  <si>
    <t>2.3.6.1.04</t>
  </si>
  <si>
    <t>2.3.6.2.02</t>
  </si>
  <si>
    <t>Proiductos de Loza</t>
  </si>
  <si>
    <t>Mantenimiento y Reparacion de Obras</t>
  </si>
  <si>
    <t>4.-</t>
  </si>
  <si>
    <t>BIENES MUEBLES, INMUEBLES E INTANGIBLES</t>
  </si>
  <si>
    <t>Electrodomesticos</t>
  </si>
  <si>
    <t>TOTAL DE GASTOS MES DE SEPTIEMBRE DEL AÑO 2021.</t>
  </si>
  <si>
    <t>DEL 01/09 AL 30/09/2021.</t>
  </si>
  <si>
    <t>EJECUCION PRESUPUESTARIA CONSOLIDADA DEL 01/01 AL 31 DE SEPTIEMBRE DEL AÑO 2021.</t>
  </si>
  <si>
    <t>AL 30/09/2021</t>
  </si>
  <si>
    <t>EJECUCION PRESUPUESTARIA CORRESPONDIENTE AL MES DE SEPTIEMBRE DEL 2021.</t>
  </si>
  <si>
    <t>2.2.1.1.01</t>
  </si>
  <si>
    <t>Radiocomunicacion</t>
  </si>
  <si>
    <t>2.2.5.2.01</t>
  </si>
  <si>
    <t>Alquileres de Equipos y produccion</t>
  </si>
  <si>
    <t>2.2.5.8.01</t>
  </si>
  <si>
    <t>Otrois Alquileres y arrendamientos por Derechos a Usos</t>
  </si>
  <si>
    <t>2.3.7.1.02</t>
  </si>
  <si>
    <t>Gasoil</t>
  </si>
  <si>
    <t>2.6.4.3.01</t>
  </si>
  <si>
    <t>Equipo Aeronautico</t>
  </si>
  <si>
    <t>2.6.4.8.01</t>
  </si>
  <si>
    <t>Otros Equipos de Transporte</t>
  </si>
  <si>
    <t>2.6.9.9.01</t>
  </si>
  <si>
    <t>Otras Estructuras y objetos de Valor</t>
  </si>
  <si>
    <t>SERVICIO NACIONAL DE PROTECCION AMBIENTAL (SENPA) EJECUCION PRESUPUESTARIA CONSOLIDADA DEL 01/01 AL 30 DE SEPTIEMBRE DEL AÑO 2021</t>
  </si>
  <si>
    <t>Lic. JORGE A. COLLADO CRUZ,</t>
  </si>
  <si>
    <t>Teniente Coronel Contador, FARD.</t>
  </si>
  <si>
    <t>Encargado del Departamento de Contabilidad SENPA.</t>
  </si>
  <si>
    <t>Productos y Utiles Varios N.I.P.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</si>
</sst>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&quot;RD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990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u/>
      <sz val="12"/>
      <name val="Times New Roman"/>
      <family val="1"/>
    </font>
    <font>
      <b/>
      <u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9900"/>
      <name val="Times New Roman"/>
      <family val="1"/>
    </font>
    <font>
      <b/>
      <sz val="9"/>
      <color theme="1"/>
      <name val="Times New Roman"/>
      <family val="1"/>
    </font>
    <font>
      <sz val="1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164" fontId="3" fillId="0" borderId="0" xfId="1" applyFont="1"/>
    <xf numFmtId="164" fontId="2" fillId="0" borderId="0" xfId="1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39" fontId="14" fillId="0" borderId="1" xfId="1" applyNumberFormat="1" applyFont="1" applyBorder="1"/>
    <xf numFmtId="39" fontId="2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39" fontId="9" fillId="0" borderId="1" xfId="1" applyNumberFormat="1" applyFont="1" applyBorder="1"/>
    <xf numFmtId="39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39" fontId="8" fillId="3" borderId="1" xfId="1" applyNumberFormat="1" applyFont="1" applyFill="1" applyBorder="1"/>
    <xf numFmtId="0" fontId="15" fillId="0" borderId="0" xfId="0" applyFont="1"/>
    <xf numFmtId="39" fontId="16" fillId="0" borderId="1" xfId="1" applyNumberFormat="1" applyFont="1" applyBorder="1"/>
    <xf numFmtId="39" fontId="8" fillId="3" borderId="1" xfId="1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1" applyFont="1"/>
    <xf numFmtId="164" fontId="19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0" fontId="0" fillId="0" borderId="1" xfId="37" applyNumberFormat="1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164" fontId="20" fillId="0" borderId="1" xfId="1" applyFont="1" applyBorder="1"/>
    <xf numFmtId="164" fontId="19" fillId="0" borderId="1" xfId="1" applyFont="1" applyBorder="1"/>
    <xf numFmtId="0" fontId="19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/>
    <xf numFmtId="39" fontId="14" fillId="0" borderId="0" xfId="1" applyNumberFormat="1" applyFont="1" applyBorder="1"/>
    <xf numFmtId="164" fontId="3" fillId="0" borderId="0" xfId="1" applyFont="1" applyBorder="1"/>
    <xf numFmtId="164" fontId="2" fillId="0" borderId="0" xfId="1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/>
    <xf numFmtId="39" fontId="5" fillId="0" borderId="0" xfId="1" applyNumberFormat="1" applyFont="1" applyBorder="1" applyAlignment="1"/>
    <xf numFmtId="0" fontId="14" fillId="0" borderId="0" xfId="0" applyFont="1" applyBorder="1"/>
    <xf numFmtId="0" fontId="9" fillId="0" borderId="0" xfId="0" applyFont="1" applyBorder="1"/>
    <xf numFmtId="10" fontId="19" fillId="0" borderId="1" xfId="37" applyNumberFormat="1" applyFont="1" applyBorder="1" applyAlignment="1">
      <alignment horizontal="center"/>
    </xf>
    <xf numFmtId="43" fontId="9" fillId="0" borderId="1" xfId="1" applyNumberFormat="1" applyFont="1" applyBorder="1" applyAlignment="1">
      <alignment horizontal="right"/>
    </xf>
    <xf numFmtId="39" fontId="14" fillId="0" borderId="1" xfId="1" applyNumberFormat="1" applyFont="1" applyBorder="1" applyAlignment="1">
      <alignment horizontal="right"/>
    </xf>
    <xf numFmtId="164" fontId="1" fillId="0" borderId="1" xfId="1" applyFont="1" applyBorder="1"/>
    <xf numFmtId="164" fontId="1" fillId="0" borderId="1" xfId="1" applyFont="1" applyBorder="1" applyAlignment="1">
      <alignment horizontal="center"/>
    </xf>
    <xf numFmtId="10" fontId="1" fillId="0" borderId="1" xfId="37" applyNumberFormat="1" applyFont="1" applyBorder="1" applyAlignment="1">
      <alignment horizontal="center"/>
    </xf>
    <xf numFmtId="4" fontId="19" fillId="0" borderId="0" xfId="0" applyNumberFormat="1" applyFont="1"/>
    <xf numFmtId="0" fontId="7" fillId="0" borderId="1" xfId="0" applyFont="1" applyBorder="1"/>
    <xf numFmtId="39" fontId="9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3" fillId="2" borderId="2" xfId="1" applyNumberFormat="1" applyFont="1" applyFill="1" applyBorder="1" applyAlignment="1">
      <alignment horizontal="center" vertical="center"/>
    </xf>
    <xf numFmtId="39" fontId="3" fillId="2" borderId="3" xfId="1" applyNumberFormat="1" applyFont="1" applyFill="1" applyBorder="1" applyAlignment="1">
      <alignment horizontal="center" vertical="center"/>
    </xf>
    <xf numFmtId="39" fontId="8" fillId="0" borderId="0" xfId="1" applyNumberFormat="1" applyFont="1" applyFill="1" applyBorder="1" applyAlignment="1">
      <alignment horizontal="right"/>
    </xf>
    <xf numFmtId="164" fontId="19" fillId="0" borderId="1" xfId="1" applyFont="1" applyBorder="1" applyAlignment="1">
      <alignment horizontal="center"/>
    </xf>
    <xf numFmtId="0" fontId="22" fillId="0" borderId="0" xfId="0" applyFont="1"/>
    <xf numFmtId="0" fontId="1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4" fontId="8" fillId="0" borderId="0" xfId="0" applyNumberFormat="1" applyFont="1" applyAlignment="1">
      <alignment horizontal="right"/>
    </xf>
    <xf numFmtId="165" fontId="23" fillId="0" borderId="0" xfId="1" applyNumberFormat="1" applyFont="1"/>
    <xf numFmtId="0" fontId="23" fillId="0" borderId="0" xfId="0" applyFont="1"/>
    <xf numFmtId="166" fontId="9" fillId="0" borderId="0" xfId="0" applyNumberFormat="1" applyFont="1"/>
    <xf numFmtId="44" fontId="8" fillId="0" borderId="4" xfId="1" applyNumberFormat="1" applyFont="1" applyBorder="1"/>
    <xf numFmtId="0" fontId="7" fillId="0" borderId="0" xfId="0" applyFont="1" applyAlignment="1">
      <alignment horizontal="left" vertical="top"/>
    </xf>
    <xf numFmtId="44" fontId="8" fillId="0" borderId="0" xfId="1" applyNumberFormat="1" applyFont="1" applyBorder="1"/>
    <xf numFmtId="44" fontId="22" fillId="0" borderId="0" xfId="0" applyNumberFormat="1" applyFont="1"/>
    <xf numFmtId="44" fontId="7" fillId="0" borderId="0" xfId="0" applyNumberFormat="1" applyFont="1"/>
    <xf numFmtId="0" fontId="2" fillId="0" borderId="0" xfId="0" applyNumberFormat="1" applyFont="1"/>
    <xf numFmtId="44" fontId="7" fillId="0" borderId="0" xfId="1" applyNumberFormat="1" applyFont="1"/>
    <xf numFmtId="44" fontId="9" fillId="0" borderId="0" xfId="0" applyNumberFormat="1" applyFont="1"/>
    <xf numFmtId="44" fontId="8" fillId="0" borderId="4" xfId="1" applyNumberFormat="1" applyFont="1" applyBorder="1" applyAlignment="1">
      <alignment horizontal="right"/>
    </xf>
    <xf numFmtId="44" fontId="2" fillId="0" borderId="0" xfId="1" applyNumberFormat="1" applyFont="1"/>
    <xf numFmtId="0" fontId="23" fillId="0" borderId="0" xfId="0" applyFont="1" applyBorder="1"/>
    <xf numFmtId="44" fontId="24" fillId="0" borderId="0" xfId="1" applyNumberFormat="1" applyFont="1"/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164" fontId="9" fillId="0" borderId="0" xfId="1" applyFont="1"/>
    <xf numFmtId="44" fontId="23" fillId="0" borderId="0" xfId="1" applyNumberFormat="1" applyFont="1"/>
    <xf numFmtId="165" fontId="8" fillId="0" borderId="0" xfId="1" applyNumberFormat="1" applyFont="1"/>
    <xf numFmtId="0" fontId="8" fillId="0" borderId="0" xfId="0" applyFont="1" applyAlignment="1">
      <alignment horizontal="left"/>
    </xf>
    <xf numFmtId="165" fontId="8" fillId="0" borderId="0" xfId="1" applyNumberFormat="1" applyFont="1" applyAlignment="1">
      <alignment horizontal="right"/>
    </xf>
    <xf numFmtId="39" fontId="2" fillId="0" borderId="0" xfId="1" applyNumberFormat="1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44" fontId="12" fillId="0" borderId="1" xfId="1" applyNumberFormat="1" applyFont="1" applyBorder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/>
    <xf numFmtId="44" fontId="26" fillId="0" borderId="1" xfId="1" applyNumberFormat="1" applyFont="1" applyBorder="1"/>
    <xf numFmtId="0" fontId="25" fillId="0" borderId="3" xfId="0" applyFont="1" applyBorder="1"/>
    <xf numFmtId="0" fontId="12" fillId="0" borderId="3" xfId="0" applyFont="1" applyBorder="1" applyAlignment="1">
      <alignment horizontal="right"/>
    </xf>
    <xf numFmtId="0" fontId="21" fillId="0" borderId="0" xfId="0" applyFont="1"/>
    <xf numFmtId="39" fontId="21" fillId="0" borderId="0" xfId="1" applyNumberFormat="1" applyFont="1"/>
    <xf numFmtId="44" fontId="2" fillId="0" borderId="0" xfId="1" applyNumberFormat="1" applyFont="1" applyAlignment="1">
      <alignment horizontal="right"/>
    </xf>
    <xf numFmtId="44" fontId="2" fillId="0" borderId="0" xfId="1" applyNumberFormat="1" applyFont="1" applyBorder="1"/>
    <xf numFmtId="39" fontId="27" fillId="0" borderId="1" xfId="1" applyNumberFormat="1" applyFont="1" applyBorder="1"/>
    <xf numFmtId="44" fontId="8" fillId="0" borderId="0" xfId="0" applyNumberFormat="1" applyFont="1"/>
    <xf numFmtId="8" fontId="23" fillId="0" borderId="0" xfId="0" applyNumberFormat="1" applyFont="1"/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44" fontId="2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39" fontId="5" fillId="0" borderId="1" xfId="1" applyNumberFormat="1" applyFont="1" applyBorder="1"/>
    <xf numFmtId="0" fontId="8" fillId="0" borderId="1" xfId="0" applyFont="1" applyBorder="1"/>
    <xf numFmtId="0" fontId="2" fillId="0" borderId="1" xfId="0" applyFont="1" applyBorder="1"/>
    <xf numFmtId="164" fontId="2" fillId="0" borderId="1" xfId="1" applyFont="1" applyBorder="1"/>
    <xf numFmtId="39" fontId="3" fillId="2" borderId="2" xfId="1" applyNumberFormat="1" applyFont="1" applyFill="1" applyBorder="1" applyAlignment="1">
      <alignment horizontal="center" vertical="center"/>
    </xf>
    <xf numFmtId="39" fontId="3" fillId="2" borderId="3" xfId="1" applyNumberFormat="1" applyFont="1" applyFill="1" applyBorder="1" applyAlignment="1">
      <alignment horizontal="center" vertical="center"/>
    </xf>
    <xf numFmtId="164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39" fontId="5" fillId="0" borderId="0" xfId="1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3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Millares" xfId="1" builtinId="3"/>
    <cellStyle name="Normal" xfId="0" builtinId="0"/>
    <cellStyle name="Normal 2" xfId="36"/>
    <cellStyle name="Porcentaje" xfId="37" builtinId="5"/>
  </cellStyles>
  <dxfs count="0"/>
  <tableStyles count="0" defaultTableStyle="TableStyleMedium9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392907</xdr:colOff>
      <xdr:row>0</xdr:row>
      <xdr:rowOff>119063</xdr:rowOff>
    </xdr:from>
    <xdr:to>
      <xdr:col>7</xdr:col>
      <xdr:colOff>345282</xdr:colOff>
      <xdr:row>4</xdr:row>
      <xdr:rowOff>47625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C73ABA29-DE2A-48F8-91D4-DAC2F8E8A5E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515" t="26309" r="40762" b="62676"/>
        <a:stretch/>
      </xdr:blipFill>
      <xdr:spPr bwMode="auto">
        <a:xfrm>
          <a:off x="8536782" y="119063"/>
          <a:ext cx="1905000" cy="690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28575</xdr:rowOff>
    </xdr:from>
    <xdr:to>
      <xdr:col>4</xdr:col>
      <xdr:colOff>590550</xdr:colOff>
      <xdr:row>5</xdr:row>
      <xdr:rowOff>133350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C73ABA29-DE2A-48F8-91D4-DAC2F8E8A5E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515" t="26309" r="40762" b="62676"/>
        <a:stretch/>
      </xdr:blipFill>
      <xdr:spPr bwMode="auto">
        <a:xfrm>
          <a:off x="3600450" y="28575"/>
          <a:ext cx="1905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2010896</xdr:colOff>
      <xdr:row>0</xdr:row>
      <xdr:rowOff>1</xdr:rowOff>
    </xdr:from>
    <xdr:to>
      <xdr:col>1</xdr:col>
      <xdr:colOff>3378014</xdr:colOff>
      <xdr:row>1</xdr:row>
      <xdr:rowOff>133350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AA9C8CEE-A804-44A6-9E96-EC395F3B4DFC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5848" t="26309" r="41984" b="62534"/>
        <a:stretch/>
      </xdr:blipFill>
      <xdr:spPr bwMode="auto">
        <a:xfrm>
          <a:off x="2639546" y="1"/>
          <a:ext cx="1367118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1495424</xdr:colOff>
      <xdr:row>0</xdr:row>
      <xdr:rowOff>28576</xdr:rowOff>
    </xdr:from>
    <xdr:to>
      <xdr:col>1</xdr:col>
      <xdr:colOff>2628899</xdr:colOff>
      <xdr:row>2</xdr:row>
      <xdr:rowOff>19050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74AA6794-2433-4A49-BD9E-2C4BD9356CE9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5436" t="26309" r="41756" b="62534"/>
        <a:stretch/>
      </xdr:blipFill>
      <xdr:spPr bwMode="auto">
        <a:xfrm>
          <a:off x="2114549" y="28576"/>
          <a:ext cx="1133475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170"/>
  <sheetViews>
    <sheetView topLeftCell="C73" zoomScale="80" zoomScaleNormal="80" workbookViewId="0">
      <selection activeCell="P85" sqref="P85"/>
    </sheetView>
  </sheetViews>
  <sheetFormatPr baseColWidth="10" defaultColWidth="11.42578125" defaultRowHeight="15" x14ac:dyDescent="0.25"/>
  <cols>
    <col min="1" max="1" width="10.5703125" style="1" customWidth="1"/>
    <col min="2" max="2" width="58.28515625" style="8" customWidth="1"/>
    <col min="3" max="3" width="17.42578125" style="1" customWidth="1"/>
    <col min="4" max="4" width="17.85546875" style="1" customWidth="1"/>
    <col min="5" max="5" width="18" style="1" customWidth="1"/>
    <col min="6" max="6" width="14.7109375" style="1" customWidth="1"/>
    <col min="7" max="7" width="14.7109375" style="6" customWidth="1"/>
    <col min="8" max="8" width="15" style="6" customWidth="1"/>
    <col min="9" max="9" width="14.42578125" style="6" customWidth="1"/>
    <col min="10" max="10" width="16.28515625" style="6" customWidth="1"/>
    <col min="11" max="11" width="14.5703125" style="6" customWidth="1"/>
    <col min="12" max="12" width="14.85546875" style="6" customWidth="1"/>
    <col min="13" max="13" width="16.140625" style="6" customWidth="1"/>
    <col min="14" max="14" width="14.7109375" style="6" customWidth="1"/>
    <col min="15" max="15" width="7.42578125" style="6" customWidth="1"/>
    <col min="16" max="16" width="8.5703125" style="6" customWidth="1"/>
    <col min="17" max="17" width="12.7109375" style="6" customWidth="1"/>
    <col min="18" max="18" width="16.28515625" style="6" customWidth="1"/>
    <col min="19" max="19" width="16.42578125" style="6" customWidth="1"/>
    <col min="20" max="20" width="16.5703125" style="6" customWidth="1"/>
    <col min="21" max="21" width="23.85546875" style="6" customWidth="1"/>
    <col min="22" max="22" width="14.85546875" style="6" bestFit="1" customWidth="1"/>
    <col min="23" max="16384" width="11.42578125" style="1"/>
  </cols>
  <sheetData>
    <row r="6" spans="1:22" x14ac:dyDescent="0.25">
      <c r="D6" s="128" t="s">
        <v>102</v>
      </c>
      <c r="E6" s="128"/>
      <c r="F6" s="128"/>
      <c r="G6" s="128"/>
      <c r="H6" s="128"/>
      <c r="I6" s="128"/>
      <c r="J6" s="128"/>
    </row>
    <row r="7" spans="1:22" ht="20.25" x14ac:dyDescent="0.3">
      <c r="D7" s="129" t="s">
        <v>27</v>
      </c>
      <c r="E7" s="129"/>
      <c r="F7" s="129"/>
      <c r="G7" s="129"/>
      <c r="H7" s="129"/>
      <c r="I7" s="129"/>
      <c r="J7" s="129"/>
    </row>
    <row r="8" spans="1:22" x14ac:dyDescent="0.25">
      <c r="D8" s="123" t="s">
        <v>130</v>
      </c>
      <c r="E8" s="123"/>
      <c r="F8" s="123"/>
      <c r="G8" s="123"/>
      <c r="H8" s="123"/>
      <c r="I8" s="123"/>
      <c r="J8" s="123"/>
    </row>
    <row r="10" spans="1:22" ht="15.75" x14ac:dyDescent="0.25">
      <c r="A10" s="130" t="s">
        <v>222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7"/>
    </row>
    <row r="11" spans="1:22" s="8" customFormat="1" x14ac:dyDescent="0.25">
      <c r="A11" s="132" t="s">
        <v>8</v>
      </c>
      <c r="B11" s="132" t="s">
        <v>9</v>
      </c>
      <c r="C11" s="63" t="s">
        <v>30</v>
      </c>
      <c r="D11" s="63" t="s">
        <v>166</v>
      </c>
      <c r="E11" s="63" t="s">
        <v>30</v>
      </c>
      <c r="F11" s="131" t="s">
        <v>31</v>
      </c>
      <c r="G11" s="131" t="s">
        <v>32</v>
      </c>
      <c r="H11" s="131" t="s">
        <v>33</v>
      </c>
      <c r="I11" s="131" t="s">
        <v>34</v>
      </c>
      <c r="J11" s="131" t="s">
        <v>35</v>
      </c>
      <c r="K11" s="131" t="s">
        <v>36</v>
      </c>
      <c r="L11" s="120" t="s">
        <v>37</v>
      </c>
      <c r="M11" s="120" t="s">
        <v>38</v>
      </c>
      <c r="N11" s="120" t="s">
        <v>186</v>
      </c>
      <c r="O11" s="120" t="s">
        <v>187</v>
      </c>
      <c r="P11" s="120" t="s">
        <v>188</v>
      </c>
      <c r="Q11" s="120" t="s">
        <v>189</v>
      </c>
      <c r="R11" s="63" t="s">
        <v>39</v>
      </c>
      <c r="S11" s="63" t="s">
        <v>167</v>
      </c>
      <c r="T11" s="6"/>
    </row>
    <row r="12" spans="1:22" s="8" customFormat="1" x14ac:dyDescent="0.25">
      <c r="A12" s="132"/>
      <c r="B12" s="132"/>
      <c r="C12" s="64" t="s">
        <v>106</v>
      </c>
      <c r="D12" s="64" t="s">
        <v>157</v>
      </c>
      <c r="E12" s="64" t="s">
        <v>41</v>
      </c>
      <c r="F12" s="131"/>
      <c r="G12" s="131"/>
      <c r="H12" s="131"/>
      <c r="I12" s="131"/>
      <c r="J12" s="131"/>
      <c r="K12" s="131"/>
      <c r="L12" s="121"/>
      <c r="M12" s="121"/>
      <c r="N12" s="121"/>
      <c r="O12" s="121"/>
      <c r="P12" s="121"/>
      <c r="Q12" s="121"/>
      <c r="R12" s="64" t="s">
        <v>17</v>
      </c>
      <c r="S12" s="64" t="s">
        <v>42</v>
      </c>
      <c r="T12" s="6"/>
    </row>
    <row r="13" spans="1:22" ht="15.75" x14ac:dyDescent="0.25">
      <c r="A13" s="9" t="s">
        <v>22</v>
      </c>
      <c r="B13" s="10" t="s">
        <v>23</v>
      </c>
      <c r="C13" s="11">
        <v>59300000</v>
      </c>
      <c r="D13" s="11">
        <v>1575000</v>
      </c>
      <c r="E13" s="11">
        <f t="shared" ref="E13:E20" si="0">+C13+D13</f>
        <v>60875000</v>
      </c>
      <c r="F13" s="11">
        <v>4956000</v>
      </c>
      <c r="G13" s="11">
        <v>4962000</v>
      </c>
      <c r="H13" s="11">
        <v>4875000</v>
      </c>
      <c r="I13" s="11">
        <v>4927000</v>
      </c>
      <c r="J13" s="11">
        <v>4903500</v>
      </c>
      <c r="K13" s="11">
        <v>5140500</v>
      </c>
      <c r="L13" s="11">
        <v>5307000</v>
      </c>
      <c r="M13" s="11">
        <v>5230500</v>
      </c>
      <c r="N13" s="52">
        <v>5233500</v>
      </c>
      <c r="O13" s="11"/>
      <c r="P13" s="11"/>
      <c r="Q13" s="11"/>
      <c r="R13" s="11">
        <f t="shared" ref="R13:R20" si="1">+(F13+G13+H13+I13+J13+K13+L13+M13+N13+O13+P13+Q13)</f>
        <v>45535000</v>
      </c>
      <c r="S13" s="11">
        <f t="shared" ref="S13:S20" si="2">+E13-R13</f>
        <v>15340000</v>
      </c>
      <c r="U13" s="12"/>
      <c r="V13" s="1"/>
    </row>
    <row r="14" spans="1:22" ht="20.25" x14ac:dyDescent="0.3">
      <c r="A14" s="9" t="s">
        <v>0</v>
      </c>
      <c r="B14" s="10" t="s">
        <v>15</v>
      </c>
      <c r="C14" s="11">
        <v>6000000</v>
      </c>
      <c r="D14" s="11">
        <v>-2400000</v>
      </c>
      <c r="E14" s="11">
        <f t="shared" si="0"/>
        <v>3600000</v>
      </c>
      <c r="F14" s="11">
        <v>300000</v>
      </c>
      <c r="G14" s="11">
        <v>300000</v>
      </c>
      <c r="H14" s="11">
        <v>300000</v>
      </c>
      <c r="I14" s="11">
        <v>300000</v>
      </c>
      <c r="J14" s="11">
        <v>300000</v>
      </c>
      <c r="K14" s="11">
        <v>300000</v>
      </c>
      <c r="L14" s="11">
        <v>300000</v>
      </c>
      <c r="M14" s="11">
        <v>300000</v>
      </c>
      <c r="N14" s="11">
        <v>300000</v>
      </c>
      <c r="O14" s="11"/>
      <c r="P14" s="11"/>
      <c r="Q14" s="11"/>
      <c r="R14" s="11">
        <f t="shared" si="1"/>
        <v>2700000</v>
      </c>
      <c r="S14" s="11">
        <f t="shared" si="2"/>
        <v>900000</v>
      </c>
      <c r="T14" s="36"/>
      <c r="U14" s="1"/>
      <c r="V14" s="1"/>
    </row>
    <row r="15" spans="1:22" ht="20.25" x14ac:dyDescent="0.3">
      <c r="A15" s="9" t="s">
        <v>119</v>
      </c>
      <c r="B15" s="10" t="s">
        <v>120</v>
      </c>
      <c r="C15" s="11">
        <v>8100000</v>
      </c>
      <c r="D15" s="11">
        <v>360000</v>
      </c>
      <c r="E15" s="11">
        <f t="shared" si="0"/>
        <v>8460000</v>
      </c>
      <c r="F15" s="11">
        <v>618000</v>
      </c>
      <c r="G15" s="11">
        <v>645000</v>
      </c>
      <c r="H15" s="11">
        <v>725000</v>
      </c>
      <c r="I15" s="11">
        <v>678000</v>
      </c>
      <c r="J15" s="11">
        <v>675000</v>
      </c>
      <c r="K15" s="11">
        <v>715000</v>
      </c>
      <c r="L15" s="11">
        <v>630000</v>
      </c>
      <c r="M15" s="11">
        <v>648000</v>
      </c>
      <c r="N15" s="11">
        <v>648000</v>
      </c>
      <c r="O15" s="11"/>
      <c r="P15" s="11"/>
      <c r="Q15" s="11"/>
      <c r="R15" s="11">
        <f t="shared" si="1"/>
        <v>5982000</v>
      </c>
      <c r="S15" s="11">
        <f t="shared" si="2"/>
        <v>2478000</v>
      </c>
      <c r="T15" s="35"/>
      <c r="U15" s="1"/>
      <c r="V15" s="1"/>
    </row>
    <row r="16" spans="1:22" ht="20.25" x14ac:dyDescent="0.3">
      <c r="A16" s="9" t="s">
        <v>43</v>
      </c>
      <c r="B16" s="10" t="s">
        <v>44</v>
      </c>
      <c r="C16" s="11">
        <v>5620000</v>
      </c>
      <c r="D16" s="11">
        <v>135000</v>
      </c>
      <c r="E16" s="11">
        <f t="shared" si="0"/>
        <v>5755000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f t="shared" si="1"/>
        <v>0</v>
      </c>
      <c r="S16" s="11">
        <f t="shared" si="2"/>
        <v>5755000</v>
      </c>
      <c r="T16" s="35"/>
      <c r="U16" s="1"/>
      <c r="V16" s="1"/>
    </row>
    <row r="17" spans="1:22" ht="20.25" x14ac:dyDescent="0.3">
      <c r="A17" s="9" t="s">
        <v>45</v>
      </c>
      <c r="B17" s="10" t="s">
        <v>46</v>
      </c>
      <c r="C17" s="11">
        <v>360000</v>
      </c>
      <c r="D17" s="11">
        <v>-360000</v>
      </c>
      <c r="E17" s="11">
        <f t="shared" si="0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f t="shared" si="1"/>
        <v>0</v>
      </c>
      <c r="S17" s="11">
        <f t="shared" si="2"/>
        <v>0</v>
      </c>
      <c r="T17" s="35"/>
      <c r="U17" s="1"/>
      <c r="V17" s="1"/>
    </row>
    <row r="18" spans="1:22" s="3" customFormat="1" ht="15.75" x14ac:dyDescent="0.25">
      <c r="A18" s="13" t="s">
        <v>24</v>
      </c>
      <c r="B18" s="14" t="s">
        <v>25</v>
      </c>
      <c r="C18" s="11">
        <v>1500000</v>
      </c>
      <c r="D18" s="11">
        <v>900000</v>
      </c>
      <c r="E18" s="11">
        <f t="shared" si="0"/>
        <v>2400000</v>
      </c>
      <c r="F18" s="15">
        <v>68967.5</v>
      </c>
      <c r="G18" s="15">
        <v>41372.5</v>
      </c>
      <c r="H18" s="15">
        <v>41372.5</v>
      </c>
      <c r="I18" s="15">
        <v>41372.5</v>
      </c>
      <c r="J18" s="15">
        <v>41372.5</v>
      </c>
      <c r="K18" s="15">
        <v>214830</v>
      </c>
      <c r="L18" s="15">
        <v>213270</v>
      </c>
      <c r="M18" s="15">
        <v>214200</v>
      </c>
      <c r="N18" s="11">
        <v>211215</v>
      </c>
      <c r="O18" s="11"/>
      <c r="P18" s="11"/>
      <c r="Q18" s="11"/>
      <c r="R18" s="11">
        <f t="shared" si="1"/>
        <v>1087972.5</v>
      </c>
      <c r="S18" s="11">
        <f t="shared" si="2"/>
        <v>1312027.5</v>
      </c>
      <c r="T18" s="6"/>
      <c r="U18" s="16"/>
    </row>
    <row r="19" spans="1:22" s="3" customFormat="1" ht="15.75" x14ac:dyDescent="0.25">
      <c r="A19" s="13" t="s">
        <v>18</v>
      </c>
      <c r="B19" s="14" t="s">
        <v>21</v>
      </c>
      <c r="C19" s="11">
        <v>576000</v>
      </c>
      <c r="D19" s="11">
        <v>0</v>
      </c>
      <c r="E19" s="11">
        <f t="shared" si="0"/>
        <v>576000</v>
      </c>
      <c r="F19" s="15">
        <v>43816.2</v>
      </c>
      <c r="G19" s="15">
        <v>45730.5</v>
      </c>
      <c r="H19" s="15">
        <v>51402.5</v>
      </c>
      <c r="I19" s="15">
        <v>48070.2</v>
      </c>
      <c r="J19" s="15">
        <v>47857.5</v>
      </c>
      <c r="K19" s="15">
        <v>50693.5</v>
      </c>
      <c r="L19" s="15">
        <v>44667</v>
      </c>
      <c r="M19" s="15">
        <v>45943.199999999997</v>
      </c>
      <c r="N19" s="11">
        <v>45943.199999999997</v>
      </c>
      <c r="O19" s="11"/>
      <c r="P19" s="11"/>
      <c r="Q19" s="11"/>
      <c r="R19" s="11">
        <f t="shared" si="1"/>
        <v>424123.80000000005</v>
      </c>
      <c r="S19" s="11">
        <f t="shared" si="2"/>
        <v>151876.19999999995</v>
      </c>
      <c r="T19" s="6"/>
      <c r="U19" s="16"/>
    </row>
    <row r="20" spans="1:22" s="3" customFormat="1" ht="15.75" x14ac:dyDescent="0.25">
      <c r="A20" s="13" t="s">
        <v>19</v>
      </c>
      <c r="B20" s="14" t="s">
        <v>20</v>
      </c>
      <c r="C20" s="11">
        <v>102000</v>
      </c>
      <c r="D20" s="11">
        <v>0</v>
      </c>
      <c r="E20" s="11">
        <f t="shared" si="0"/>
        <v>102000</v>
      </c>
      <c r="F20" s="15">
        <v>6798</v>
      </c>
      <c r="G20" s="15">
        <v>7095</v>
      </c>
      <c r="H20" s="15">
        <v>7908.21</v>
      </c>
      <c r="I20" s="15">
        <v>7391.21</v>
      </c>
      <c r="J20" s="15">
        <v>7358.21</v>
      </c>
      <c r="K20" s="15">
        <v>7798.21</v>
      </c>
      <c r="L20" s="15">
        <v>6930</v>
      </c>
      <c r="M20" s="15">
        <v>7128</v>
      </c>
      <c r="N20" s="11">
        <v>7128</v>
      </c>
      <c r="O20" s="11"/>
      <c r="P20" s="11"/>
      <c r="Q20" s="11"/>
      <c r="R20" s="11">
        <f t="shared" si="1"/>
        <v>65534.84</v>
      </c>
      <c r="S20" s="11">
        <f t="shared" si="2"/>
        <v>36465.160000000003</v>
      </c>
      <c r="T20" s="6"/>
    </row>
    <row r="21" spans="1:22" s="20" customFormat="1" ht="15.75" x14ac:dyDescent="0.25">
      <c r="A21" s="17"/>
      <c r="B21" s="18" t="s">
        <v>47</v>
      </c>
      <c r="C21" s="19">
        <f>SUM(C13:C20)</f>
        <v>81558000</v>
      </c>
      <c r="D21" s="19">
        <f t="shared" ref="D21:R21" si="3">SUM(D13:D20)</f>
        <v>210000</v>
      </c>
      <c r="E21" s="19">
        <f t="shared" si="3"/>
        <v>81768000</v>
      </c>
      <c r="F21" s="19">
        <f t="shared" si="3"/>
        <v>5993581.7000000002</v>
      </c>
      <c r="G21" s="19">
        <f t="shared" si="3"/>
        <v>6001198</v>
      </c>
      <c r="H21" s="19">
        <f t="shared" si="3"/>
        <v>6000683.21</v>
      </c>
      <c r="I21" s="19">
        <f t="shared" si="3"/>
        <v>6001833.9100000001</v>
      </c>
      <c r="J21" s="19">
        <f t="shared" si="3"/>
        <v>5975088.21</v>
      </c>
      <c r="K21" s="19">
        <f t="shared" si="3"/>
        <v>6428821.71</v>
      </c>
      <c r="L21" s="19">
        <f t="shared" si="3"/>
        <v>6501867</v>
      </c>
      <c r="M21" s="19">
        <f t="shared" si="3"/>
        <v>6445771.2000000002</v>
      </c>
      <c r="N21" s="19">
        <f t="shared" si="3"/>
        <v>6445786.2000000002</v>
      </c>
      <c r="O21" s="19">
        <f t="shared" si="3"/>
        <v>0</v>
      </c>
      <c r="P21" s="19">
        <f t="shared" si="3"/>
        <v>0</v>
      </c>
      <c r="Q21" s="19">
        <f t="shared" si="3"/>
        <v>0</v>
      </c>
      <c r="R21" s="19">
        <f t="shared" si="3"/>
        <v>55794631.140000001</v>
      </c>
      <c r="S21" s="19">
        <f>SUM(S13:S20)</f>
        <v>25973368.859999999</v>
      </c>
      <c r="T21" s="6"/>
    </row>
    <row r="22" spans="1:22" s="20" customFormat="1" ht="15.75" x14ac:dyDescent="0.25">
      <c r="A22" s="13" t="s">
        <v>208</v>
      </c>
      <c r="B22" s="115" t="s">
        <v>209</v>
      </c>
      <c r="C22" s="11">
        <v>0</v>
      </c>
      <c r="D22" s="15">
        <v>472000</v>
      </c>
      <c r="E22" s="11">
        <v>472000</v>
      </c>
      <c r="F22" s="118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">
        <v>472000</v>
      </c>
      <c r="T22" s="6"/>
    </row>
    <row r="23" spans="1:22" s="3" customFormat="1" ht="15.75" x14ac:dyDescent="0.25">
      <c r="A23" s="13" t="s">
        <v>1</v>
      </c>
      <c r="B23" s="14" t="s">
        <v>29</v>
      </c>
      <c r="C23" s="11">
        <v>1800000</v>
      </c>
      <c r="D23" s="15">
        <v>270000</v>
      </c>
      <c r="E23" s="11">
        <f t="shared" ref="E23:E40" si="4">+C23+D23</f>
        <v>2070000</v>
      </c>
      <c r="F23" s="15">
        <v>131386.51999999999</v>
      </c>
      <c r="G23" s="15">
        <v>136948.57999999999</v>
      </c>
      <c r="H23" s="15">
        <v>136223.16</v>
      </c>
      <c r="I23" s="15">
        <v>130825.18</v>
      </c>
      <c r="J23" s="15">
        <v>151807.98000000001</v>
      </c>
      <c r="K23" s="15">
        <v>180422.23</v>
      </c>
      <c r="L23" s="15">
        <v>148213.82999999999</v>
      </c>
      <c r="M23" s="15">
        <v>141733.03</v>
      </c>
      <c r="N23" s="11">
        <v>179883.92</v>
      </c>
      <c r="O23" s="11"/>
      <c r="P23" s="11"/>
      <c r="Q23" s="11"/>
      <c r="R23" s="11">
        <f>+(F23+G23+H23+I23+J23+K23+L23+M23+N23+O23+P23+Q23)</f>
        <v>1337444.4299999997</v>
      </c>
      <c r="S23" s="11">
        <f t="shared" ref="S23:S40" si="5">+E23-R23</f>
        <v>732555.5700000003</v>
      </c>
      <c r="T23" s="6"/>
      <c r="U23" s="16"/>
    </row>
    <row r="24" spans="1:22" s="3" customFormat="1" ht="15.75" x14ac:dyDescent="0.25">
      <c r="A24" s="13" t="s">
        <v>2</v>
      </c>
      <c r="B24" s="14" t="s">
        <v>14</v>
      </c>
      <c r="C24" s="11">
        <v>1200000</v>
      </c>
      <c r="D24" s="15">
        <v>-100000</v>
      </c>
      <c r="E24" s="11">
        <f t="shared" si="4"/>
        <v>1100000</v>
      </c>
      <c r="F24" s="15">
        <v>85392.05</v>
      </c>
      <c r="G24" s="15">
        <v>74033.19</v>
      </c>
      <c r="H24" s="15">
        <v>80440.259999999995</v>
      </c>
      <c r="I24" s="15">
        <v>86338.62</v>
      </c>
      <c r="J24" s="15">
        <v>76872.899999999994</v>
      </c>
      <c r="K24" s="15">
        <v>87290.6</v>
      </c>
      <c r="L24" s="15">
        <v>78772.460000000006</v>
      </c>
      <c r="M24" s="15">
        <v>83507.41</v>
      </c>
      <c r="N24" s="11">
        <v>76881.100000000006</v>
      </c>
      <c r="O24" s="11"/>
      <c r="P24" s="11"/>
      <c r="Q24" s="11"/>
      <c r="R24" s="11">
        <f>+(F24+G24+H24+I24+J24+K24+L24+M24+N24+O24+P24+Q24)</f>
        <v>729528.59</v>
      </c>
      <c r="S24" s="11">
        <f t="shared" si="5"/>
        <v>370471.41000000003</v>
      </c>
      <c r="T24" s="6"/>
    </row>
    <row r="25" spans="1:22" s="3" customFormat="1" ht="15.75" x14ac:dyDescent="0.25">
      <c r="A25" s="13" t="s">
        <v>3</v>
      </c>
      <c r="B25" s="14" t="s">
        <v>13</v>
      </c>
      <c r="C25" s="11">
        <v>30000</v>
      </c>
      <c r="D25" s="15">
        <v>0</v>
      </c>
      <c r="E25" s="11">
        <f t="shared" si="4"/>
        <v>30000</v>
      </c>
      <c r="F25" s="15"/>
      <c r="G25" s="15">
        <v>3327</v>
      </c>
      <c r="H25" s="15">
        <v>1695</v>
      </c>
      <c r="I25" s="15"/>
      <c r="J25" s="15"/>
      <c r="K25" s="15">
        <v>7122</v>
      </c>
      <c r="L25" s="15">
        <v>2374</v>
      </c>
      <c r="M25" s="15">
        <v>2374</v>
      </c>
      <c r="N25" s="11"/>
      <c r="O25" s="11"/>
      <c r="P25" s="11"/>
      <c r="Q25" s="11"/>
      <c r="R25" s="11">
        <f>+(F25+G25+H25+I25+J25+K25+L25+M25+N25+O25+P25+Q25)</f>
        <v>16892</v>
      </c>
      <c r="S25" s="11">
        <f t="shared" si="5"/>
        <v>13108</v>
      </c>
      <c r="T25" s="6"/>
    </row>
    <row r="26" spans="1:22" s="3" customFormat="1" ht="15.75" x14ac:dyDescent="0.25">
      <c r="A26" s="9" t="s">
        <v>138</v>
      </c>
      <c r="B26" s="10" t="s">
        <v>139</v>
      </c>
      <c r="C26" s="11">
        <v>0</v>
      </c>
      <c r="D26" s="11">
        <v>280000</v>
      </c>
      <c r="E26" s="11">
        <v>280000</v>
      </c>
      <c r="F26" s="15"/>
      <c r="G26" s="15"/>
      <c r="H26" s="15"/>
      <c r="I26" s="15"/>
      <c r="J26" s="15"/>
      <c r="K26" s="15"/>
      <c r="L26" s="15"/>
      <c r="M26" s="15">
        <v>35000</v>
      </c>
      <c r="N26" s="11"/>
      <c r="O26" s="11"/>
      <c r="P26" s="11"/>
      <c r="Q26" s="11"/>
      <c r="R26" s="11">
        <v>35000</v>
      </c>
      <c r="S26" s="11">
        <f t="shared" si="5"/>
        <v>245000</v>
      </c>
      <c r="T26" s="6"/>
    </row>
    <row r="27" spans="1:22" s="3" customFormat="1" ht="15.75" x14ac:dyDescent="0.25">
      <c r="A27" s="13" t="s">
        <v>140</v>
      </c>
      <c r="B27" s="14" t="s">
        <v>141</v>
      </c>
      <c r="C27" s="11">
        <v>0</v>
      </c>
      <c r="D27" s="15">
        <v>473350</v>
      </c>
      <c r="E27" s="11">
        <v>473350</v>
      </c>
      <c r="F27" s="15"/>
      <c r="G27" s="15"/>
      <c r="H27" s="15">
        <v>182620.34</v>
      </c>
      <c r="I27" s="15">
        <v>109917</v>
      </c>
      <c r="J27" s="15"/>
      <c r="K27" s="15"/>
      <c r="L27" s="15"/>
      <c r="M27" s="15"/>
      <c r="N27" s="11"/>
      <c r="O27" s="11"/>
      <c r="P27" s="11"/>
      <c r="Q27" s="11"/>
      <c r="R27" s="11">
        <f>SUM(H27:Q27)</f>
        <v>292537.33999999997</v>
      </c>
      <c r="S27" s="11">
        <f t="shared" si="5"/>
        <v>180812.66000000003</v>
      </c>
      <c r="T27" s="6"/>
    </row>
    <row r="28" spans="1:22" s="3" customFormat="1" ht="15.75" x14ac:dyDescent="0.25">
      <c r="A28" s="13" t="s">
        <v>4</v>
      </c>
      <c r="B28" s="14" t="s">
        <v>12</v>
      </c>
      <c r="C28" s="11">
        <v>3360000</v>
      </c>
      <c r="D28" s="15">
        <v>0</v>
      </c>
      <c r="E28" s="11">
        <f t="shared" si="4"/>
        <v>3360000</v>
      </c>
      <c r="F28" s="15"/>
      <c r="G28" s="15">
        <v>340075</v>
      </c>
      <c r="H28" s="15">
        <v>199900</v>
      </c>
      <c r="I28" s="15">
        <v>208400</v>
      </c>
      <c r="J28" s="15">
        <v>293700</v>
      </c>
      <c r="K28" s="15">
        <v>207625</v>
      </c>
      <c r="L28" s="15">
        <v>546800</v>
      </c>
      <c r="M28" s="15">
        <v>565150</v>
      </c>
      <c r="N28" s="11">
        <v>382000</v>
      </c>
      <c r="O28" s="11"/>
      <c r="P28" s="11"/>
      <c r="Q28" s="11"/>
      <c r="R28" s="11">
        <f>+(F28+G28+H28+I28+J28+K28+L28+M28+N28+O28+P28+Q28)</f>
        <v>2743650</v>
      </c>
      <c r="S28" s="11">
        <f t="shared" si="5"/>
        <v>616350</v>
      </c>
      <c r="T28" s="6"/>
    </row>
    <row r="29" spans="1:22" s="3" customFormat="1" ht="15.75" x14ac:dyDescent="0.25">
      <c r="A29" s="13" t="s">
        <v>48</v>
      </c>
      <c r="B29" s="14" t="s">
        <v>49</v>
      </c>
      <c r="C29" s="11">
        <v>170000</v>
      </c>
      <c r="D29" s="15">
        <v>359628</v>
      </c>
      <c r="E29" s="11">
        <f t="shared" si="4"/>
        <v>529628</v>
      </c>
      <c r="F29" s="15"/>
      <c r="G29" s="15"/>
      <c r="H29" s="15"/>
      <c r="I29" s="15"/>
      <c r="J29" s="57"/>
      <c r="K29" s="57"/>
      <c r="L29" s="57"/>
      <c r="M29" s="57"/>
      <c r="N29" s="11"/>
      <c r="O29" s="11"/>
      <c r="P29" s="11"/>
      <c r="Q29" s="11"/>
      <c r="R29" s="11">
        <f>+(F29+G29+H29+I29+J29+K29+L29+M29+N29+O29+P29+Q29)</f>
        <v>0</v>
      </c>
      <c r="S29" s="11">
        <f t="shared" si="5"/>
        <v>529628</v>
      </c>
      <c r="T29" s="6"/>
    </row>
    <row r="30" spans="1:22" s="3" customFormat="1" ht="15.75" x14ac:dyDescent="0.25">
      <c r="A30" s="13" t="s">
        <v>210</v>
      </c>
      <c r="B30" s="14" t="s">
        <v>211</v>
      </c>
      <c r="C30" s="11">
        <v>0</v>
      </c>
      <c r="D30" s="15">
        <v>305325</v>
      </c>
      <c r="E30" s="11">
        <v>305325</v>
      </c>
      <c r="F30" s="15"/>
      <c r="G30" s="15"/>
      <c r="H30" s="15"/>
      <c r="I30" s="15"/>
      <c r="J30" s="57"/>
      <c r="K30" s="57"/>
      <c r="L30" s="57"/>
      <c r="M30" s="57"/>
      <c r="N30" s="11"/>
      <c r="O30" s="11"/>
      <c r="P30" s="11"/>
      <c r="Q30" s="11"/>
      <c r="R30" s="11"/>
      <c r="S30" s="11">
        <v>305325</v>
      </c>
      <c r="T30" s="6"/>
    </row>
    <row r="31" spans="1:22" s="3" customFormat="1" ht="15.75" x14ac:dyDescent="0.25">
      <c r="A31" s="13" t="s">
        <v>5</v>
      </c>
      <c r="B31" s="14" t="s">
        <v>11</v>
      </c>
      <c r="C31" s="11">
        <v>110000</v>
      </c>
      <c r="D31" s="15">
        <v>233572</v>
      </c>
      <c r="E31" s="11">
        <f t="shared" si="4"/>
        <v>343572</v>
      </c>
      <c r="F31" s="15"/>
      <c r="G31" s="15"/>
      <c r="H31" s="58"/>
      <c r="I31" s="15"/>
      <c r="J31" s="15"/>
      <c r="K31" s="15"/>
      <c r="L31" s="15">
        <v>51133.32</v>
      </c>
      <c r="M31" s="15">
        <v>51133.32</v>
      </c>
      <c r="N31" s="11">
        <v>25566.66</v>
      </c>
      <c r="O31" s="11"/>
      <c r="P31" s="11"/>
      <c r="Q31" s="11"/>
      <c r="R31" s="11">
        <f>+(F31+G31+H31+I31+J31+K31+L31+M31+N31+O31+P31+Q31)</f>
        <v>127833.3</v>
      </c>
      <c r="S31" s="11">
        <f t="shared" si="5"/>
        <v>215738.7</v>
      </c>
      <c r="T31" s="6"/>
    </row>
    <row r="32" spans="1:22" s="3" customFormat="1" ht="15.75" x14ac:dyDescent="0.25">
      <c r="A32" s="13" t="s">
        <v>212</v>
      </c>
      <c r="B32" s="14" t="s">
        <v>213</v>
      </c>
      <c r="C32" s="11">
        <v>0</v>
      </c>
      <c r="D32" s="15">
        <v>368750</v>
      </c>
      <c r="E32" s="11">
        <v>368750</v>
      </c>
      <c r="F32" s="15"/>
      <c r="G32" s="15"/>
      <c r="H32" s="58"/>
      <c r="I32" s="15"/>
      <c r="J32" s="15"/>
      <c r="K32" s="15"/>
      <c r="L32" s="15"/>
      <c r="M32" s="15"/>
      <c r="N32" s="11"/>
      <c r="O32" s="11"/>
      <c r="P32" s="11"/>
      <c r="Q32" s="11"/>
      <c r="R32" s="11"/>
      <c r="S32" s="11">
        <v>368750</v>
      </c>
      <c r="T32" s="6"/>
    </row>
    <row r="33" spans="1:21" s="3" customFormat="1" ht="15.75" x14ac:dyDescent="0.25">
      <c r="A33" s="13" t="s">
        <v>50</v>
      </c>
      <c r="B33" s="14" t="s">
        <v>51</v>
      </c>
      <c r="C33" s="15">
        <v>700000</v>
      </c>
      <c r="D33" s="15">
        <v>-37519</v>
      </c>
      <c r="E33" s="11">
        <f t="shared" si="4"/>
        <v>662481</v>
      </c>
      <c r="F33" s="15"/>
      <c r="G33" s="15">
        <v>662480.75</v>
      </c>
      <c r="H33" s="15"/>
      <c r="I33" s="15"/>
      <c r="J33" s="15"/>
      <c r="K33" s="15"/>
      <c r="L33" s="15"/>
      <c r="M33" s="15"/>
      <c r="N33" s="11"/>
      <c r="O33" s="11"/>
      <c r="P33" s="11"/>
      <c r="Q33" s="11"/>
      <c r="R33" s="11">
        <f>+(F33+G33+H33+I33+J33+K33+L33+M33+N33+O33+P33+Q33)</f>
        <v>662480.75</v>
      </c>
      <c r="S33" s="11">
        <f t="shared" si="5"/>
        <v>0.25</v>
      </c>
      <c r="T33" s="6"/>
    </row>
    <row r="34" spans="1:21" s="3" customFormat="1" ht="15.75" x14ac:dyDescent="0.25">
      <c r="A34" s="13" t="s">
        <v>193</v>
      </c>
      <c r="B34" s="14" t="s">
        <v>194</v>
      </c>
      <c r="C34" s="15">
        <v>0</v>
      </c>
      <c r="D34" s="15">
        <v>374556.55</v>
      </c>
      <c r="E34" s="11">
        <f t="shared" si="4"/>
        <v>374556.55</v>
      </c>
      <c r="F34" s="15"/>
      <c r="G34" s="15"/>
      <c r="H34" s="15"/>
      <c r="I34" s="15"/>
      <c r="J34" s="15"/>
      <c r="K34" s="15"/>
      <c r="L34" s="15"/>
      <c r="M34" s="58">
        <v>230561.38</v>
      </c>
      <c r="N34" s="11"/>
      <c r="O34" s="11"/>
      <c r="P34" s="11"/>
      <c r="Q34" s="11"/>
      <c r="R34" s="11">
        <f>SUM(M34:Q34)</f>
        <v>230561.38</v>
      </c>
      <c r="S34" s="11">
        <f t="shared" si="5"/>
        <v>143995.16999999998</v>
      </c>
      <c r="T34" s="6"/>
    </row>
    <row r="35" spans="1:21" s="3" customFormat="1" ht="15.75" x14ac:dyDescent="0.25">
      <c r="A35" s="13" t="s">
        <v>133</v>
      </c>
      <c r="B35" s="14" t="s">
        <v>199</v>
      </c>
      <c r="C35" s="15">
        <v>763849</v>
      </c>
      <c r="D35" s="15">
        <v>-763849</v>
      </c>
      <c r="E35" s="11">
        <f t="shared" si="4"/>
        <v>0</v>
      </c>
      <c r="F35" s="15"/>
      <c r="G35" s="15"/>
      <c r="H35" s="15"/>
      <c r="I35" s="15"/>
      <c r="J35" s="15"/>
      <c r="K35" s="15"/>
      <c r="L35" s="15"/>
      <c r="M35" s="15"/>
      <c r="N35" s="11"/>
      <c r="O35" s="11"/>
      <c r="P35" s="11"/>
      <c r="Q35" s="11"/>
      <c r="R35" s="11"/>
      <c r="S35" s="11">
        <v>0</v>
      </c>
      <c r="T35" s="6"/>
    </row>
    <row r="36" spans="1:21" s="3" customFormat="1" ht="15.75" x14ac:dyDescent="0.25">
      <c r="A36" s="13" t="s">
        <v>134</v>
      </c>
      <c r="B36" s="14" t="s">
        <v>135</v>
      </c>
      <c r="C36" s="11">
        <v>1500000</v>
      </c>
      <c r="D36" s="11">
        <v>-1400000</v>
      </c>
      <c r="E36" s="11">
        <v>100000</v>
      </c>
      <c r="F36" s="15"/>
      <c r="G36" s="15"/>
      <c r="H36" s="15"/>
      <c r="I36" s="15"/>
      <c r="J36" s="15"/>
      <c r="K36" s="15"/>
      <c r="L36" s="15"/>
      <c r="M36" s="15"/>
      <c r="N36" s="11"/>
      <c r="O36" s="11"/>
      <c r="P36" s="11"/>
      <c r="Q36" s="11"/>
      <c r="R36" s="11">
        <f>+(F36+G36+H36+I36+J36+K36+L36+M36+N36+O36+P36+Q36)</f>
        <v>0</v>
      </c>
      <c r="S36" s="11">
        <f t="shared" si="5"/>
        <v>100000</v>
      </c>
      <c r="T36" s="6"/>
    </row>
    <row r="37" spans="1:21" s="3" customFormat="1" ht="15.75" x14ac:dyDescent="0.25">
      <c r="A37" s="13" t="s">
        <v>142</v>
      </c>
      <c r="B37" s="14" t="s">
        <v>143</v>
      </c>
      <c r="C37" s="11">
        <v>0</v>
      </c>
      <c r="D37" s="11">
        <v>0</v>
      </c>
      <c r="E37" s="11">
        <f t="shared" si="4"/>
        <v>0</v>
      </c>
      <c r="F37" s="15"/>
      <c r="G37" s="15"/>
      <c r="H37" s="15"/>
      <c r="I37" s="11">
        <v>44840</v>
      </c>
      <c r="J37" s="15"/>
      <c r="K37" s="15"/>
      <c r="L37" s="15"/>
      <c r="M37" s="15"/>
      <c r="N37" s="11"/>
      <c r="O37" s="11"/>
      <c r="P37" s="11"/>
      <c r="Q37" s="11"/>
      <c r="R37" s="11">
        <f>SUM(I37:Q37)</f>
        <v>44840</v>
      </c>
      <c r="S37" s="11">
        <f t="shared" si="5"/>
        <v>-44840</v>
      </c>
      <c r="T37" s="6"/>
    </row>
    <row r="38" spans="1:21" s="3" customFormat="1" ht="15.75" x14ac:dyDescent="0.25">
      <c r="A38" s="13" t="s">
        <v>131</v>
      </c>
      <c r="B38" s="14" t="s">
        <v>132</v>
      </c>
      <c r="C38" s="15">
        <v>200000</v>
      </c>
      <c r="D38" s="15">
        <v>-200000</v>
      </c>
      <c r="E38" s="11">
        <f t="shared" si="4"/>
        <v>0</v>
      </c>
      <c r="F38" s="15"/>
      <c r="G38" s="15"/>
      <c r="H38" s="15"/>
      <c r="I38" s="15"/>
      <c r="J38" s="15"/>
      <c r="K38" s="15"/>
      <c r="L38" s="15"/>
      <c r="M38" s="15"/>
      <c r="N38" s="11"/>
      <c r="O38" s="11"/>
      <c r="P38" s="11"/>
      <c r="Q38" s="11"/>
      <c r="R38" s="11">
        <f>+(F38+G38+H38+I38+J38+K38+L38+M38+N38+O38+P38+Q38)</f>
        <v>0</v>
      </c>
      <c r="S38" s="11">
        <f t="shared" si="5"/>
        <v>0</v>
      </c>
      <c r="T38" s="6"/>
    </row>
    <row r="39" spans="1:21" s="3" customFormat="1" ht="15.75" x14ac:dyDescent="0.25">
      <c r="A39" s="13" t="s">
        <v>118</v>
      </c>
      <c r="B39" s="14" t="s">
        <v>121</v>
      </c>
      <c r="C39" s="15">
        <v>92000</v>
      </c>
      <c r="D39" s="15">
        <v>0</v>
      </c>
      <c r="E39" s="11">
        <f t="shared" si="4"/>
        <v>92000</v>
      </c>
      <c r="F39" s="15"/>
      <c r="G39" s="15">
        <v>14394.75</v>
      </c>
      <c r="H39" s="15">
        <v>7181.98</v>
      </c>
      <c r="I39" s="15">
        <v>7108.06</v>
      </c>
      <c r="J39" s="15">
        <v>14166.86</v>
      </c>
      <c r="K39" s="15"/>
      <c r="L39" s="15">
        <v>14166.86</v>
      </c>
      <c r="M39" s="15">
        <v>7083.43</v>
      </c>
      <c r="N39" s="11">
        <v>7058.79</v>
      </c>
      <c r="O39" s="11"/>
      <c r="P39" s="11"/>
      <c r="Q39" s="11"/>
      <c r="R39" s="11">
        <f>+(F39+G39+H39+I39+J39+K39+L39+M39+N39+O39+P39+Q39)</f>
        <v>71160.73</v>
      </c>
      <c r="S39" s="11">
        <f t="shared" si="5"/>
        <v>20839.270000000004</v>
      </c>
      <c r="T39" s="6"/>
    </row>
    <row r="40" spans="1:21" s="3" customFormat="1" ht="15.75" x14ac:dyDescent="0.25">
      <c r="A40" s="13" t="s">
        <v>127</v>
      </c>
      <c r="B40" s="14" t="s">
        <v>128</v>
      </c>
      <c r="C40" s="15">
        <v>400000</v>
      </c>
      <c r="D40" s="15">
        <v>-392799.55</v>
      </c>
      <c r="E40" s="11">
        <f t="shared" si="4"/>
        <v>7200.4500000000116</v>
      </c>
      <c r="F40" s="15"/>
      <c r="G40" s="15"/>
      <c r="H40" s="15"/>
      <c r="I40" s="15"/>
      <c r="J40" s="15"/>
      <c r="K40" s="15"/>
      <c r="L40" s="15"/>
      <c r="M40" s="15"/>
      <c r="N40" s="11"/>
      <c r="O40" s="11"/>
      <c r="P40" s="11"/>
      <c r="Q40" s="11"/>
      <c r="R40" s="11">
        <f>+(F40+G40+H40+I40+J40+K40+L40+M40+N40+O40+P40+Q40)</f>
        <v>0</v>
      </c>
      <c r="S40" s="11">
        <f t="shared" si="5"/>
        <v>7200.4500000000116</v>
      </c>
      <c r="T40" s="6"/>
    </row>
    <row r="41" spans="1:21" s="20" customFormat="1" ht="15.75" x14ac:dyDescent="0.25">
      <c r="A41" s="17"/>
      <c r="B41" s="18" t="s">
        <v>47</v>
      </c>
      <c r="C41" s="19">
        <f t="shared" ref="C41:R41" si="6">SUM(C23:C40)</f>
        <v>10325849</v>
      </c>
      <c r="D41" s="19">
        <v>243014</v>
      </c>
      <c r="E41" s="19">
        <v>10568863</v>
      </c>
      <c r="F41" s="19">
        <f t="shared" si="6"/>
        <v>216778.57</v>
      </c>
      <c r="G41" s="19">
        <f t="shared" si="6"/>
        <v>1231259.27</v>
      </c>
      <c r="H41" s="19">
        <f t="shared" si="6"/>
        <v>608060.74</v>
      </c>
      <c r="I41" s="19">
        <f t="shared" si="6"/>
        <v>587428.8600000001</v>
      </c>
      <c r="J41" s="19">
        <f t="shared" si="6"/>
        <v>536547.74</v>
      </c>
      <c r="K41" s="19">
        <f t="shared" si="6"/>
        <v>482459.83</v>
      </c>
      <c r="L41" s="19">
        <f t="shared" si="6"/>
        <v>841460.47</v>
      </c>
      <c r="M41" s="19">
        <f t="shared" si="6"/>
        <v>1116542.5699999998</v>
      </c>
      <c r="N41" s="19">
        <f t="shared" si="6"/>
        <v>671390.47000000009</v>
      </c>
      <c r="O41" s="19">
        <f t="shared" si="6"/>
        <v>0</v>
      </c>
      <c r="P41" s="19">
        <f t="shared" si="6"/>
        <v>0</v>
      </c>
      <c r="Q41" s="19">
        <f t="shared" si="6"/>
        <v>0</v>
      </c>
      <c r="R41" s="19">
        <f t="shared" si="6"/>
        <v>6291928.5199999996</v>
      </c>
      <c r="S41" s="19">
        <f>SUM(S22:S40)</f>
        <v>4276934.4800000004</v>
      </c>
      <c r="T41" s="6"/>
    </row>
    <row r="42" spans="1:21" s="3" customFormat="1" ht="15.75" x14ac:dyDescent="0.25">
      <c r="A42" s="13" t="s">
        <v>6</v>
      </c>
      <c r="B42" s="14" t="s">
        <v>10</v>
      </c>
      <c r="C42" s="11">
        <v>8400000</v>
      </c>
      <c r="D42" s="11">
        <v>-1163481</v>
      </c>
      <c r="E42" s="11">
        <f t="shared" ref="E42:E77" si="7">+C42+D42</f>
        <v>7236519</v>
      </c>
      <c r="F42" s="15"/>
      <c r="G42" s="15">
        <v>1069670</v>
      </c>
      <c r="H42" s="15">
        <v>562030</v>
      </c>
      <c r="I42" s="15">
        <v>560700</v>
      </c>
      <c r="J42" s="15">
        <v>1110670.8</v>
      </c>
      <c r="K42" s="15">
        <v>560700</v>
      </c>
      <c r="L42" s="15">
        <v>562030</v>
      </c>
      <c r="M42" s="15">
        <v>562030</v>
      </c>
      <c r="N42" s="11">
        <v>560700</v>
      </c>
      <c r="O42" s="11"/>
      <c r="P42" s="11"/>
      <c r="Q42" s="11"/>
      <c r="R42" s="11">
        <f t="shared" ref="R42:R50" si="8">+(F42+G42+H42+I42+J42+K42+L42+M42+N42+O42+P42+Q42)</f>
        <v>5548530.7999999998</v>
      </c>
      <c r="S42" s="11">
        <f t="shared" ref="S42:S77" si="9">+E42-R42</f>
        <v>1687988.2000000002</v>
      </c>
      <c r="T42" s="6"/>
      <c r="U42" s="16"/>
    </row>
    <row r="43" spans="1:21" s="3" customFormat="1" ht="15.75" x14ac:dyDescent="0.25">
      <c r="A43" s="13" t="s">
        <v>52</v>
      </c>
      <c r="B43" s="14" t="s">
        <v>53</v>
      </c>
      <c r="C43" s="15">
        <v>46566</v>
      </c>
      <c r="D43" s="15">
        <v>-34338</v>
      </c>
      <c r="E43" s="11">
        <f t="shared" si="7"/>
        <v>12228</v>
      </c>
      <c r="F43" s="15"/>
      <c r="G43" s="15"/>
      <c r="H43" s="15"/>
      <c r="I43" s="15"/>
      <c r="J43" s="15"/>
      <c r="K43" s="15"/>
      <c r="L43" s="15"/>
      <c r="M43" s="15"/>
      <c r="N43" s="11"/>
      <c r="O43" s="11"/>
      <c r="P43" s="11"/>
      <c r="Q43" s="11"/>
      <c r="R43" s="11">
        <f t="shared" si="8"/>
        <v>0</v>
      </c>
      <c r="S43" s="11">
        <f t="shared" si="9"/>
        <v>12228</v>
      </c>
      <c r="T43" s="6"/>
    </row>
    <row r="44" spans="1:21" s="3" customFormat="1" ht="15.75" x14ac:dyDescent="0.25">
      <c r="A44" s="13" t="s">
        <v>54</v>
      </c>
      <c r="B44" s="14" t="s">
        <v>55</v>
      </c>
      <c r="C44" s="11">
        <v>100000</v>
      </c>
      <c r="D44" s="11">
        <v>100000</v>
      </c>
      <c r="E44" s="11">
        <f t="shared" si="7"/>
        <v>200000</v>
      </c>
      <c r="F44" s="15"/>
      <c r="G44" s="15"/>
      <c r="H44" s="15">
        <v>59082.6</v>
      </c>
      <c r="I44" s="15"/>
      <c r="J44" s="15">
        <v>130272</v>
      </c>
      <c r="K44" s="15">
        <v>129210</v>
      </c>
      <c r="L44" s="15"/>
      <c r="M44" s="15"/>
      <c r="N44" s="11"/>
      <c r="O44" s="11"/>
      <c r="P44" s="11"/>
      <c r="Q44" s="11"/>
      <c r="R44" s="11">
        <f t="shared" si="8"/>
        <v>318564.59999999998</v>
      </c>
      <c r="S44" s="11">
        <f t="shared" si="9"/>
        <v>-118564.59999999998</v>
      </c>
      <c r="T44" s="6"/>
    </row>
    <row r="45" spans="1:21" s="3" customFormat="1" ht="15.75" x14ac:dyDescent="0.25">
      <c r="A45" s="13" t="s">
        <v>56</v>
      </c>
      <c r="B45" s="14" t="s">
        <v>57</v>
      </c>
      <c r="C45" s="11">
        <v>1200000</v>
      </c>
      <c r="D45" s="11">
        <v>1099794</v>
      </c>
      <c r="E45" s="11">
        <f t="shared" si="7"/>
        <v>2299794</v>
      </c>
      <c r="F45" s="15"/>
      <c r="G45" s="15"/>
      <c r="H45" s="15"/>
      <c r="I45" s="15"/>
      <c r="J45" s="15"/>
      <c r="K45" s="15"/>
      <c r="L45" s="15">
        <v>130696.8</v>
      </c>
      <c r="M45" s="15"/>
      <c r="N45" s="21"/>
      <c r="O45" s="11"/>
      <c r="P45" s="11"/>
      <c r="Q45" s="11"/>
      <c r="R45" s="11">
        <f t="shared" si="8"/>
        <v>130696.8</v>
      </c>
      <c r="S45" s="11">
        <f t="shared" si="9"/>
        <v>2169097.2000000002</v>
      </c>
      <c r="T45" s="6"/>
    </row>
    <row r="46" spans="1:21" s="3" customFormat="1" ht="15.75" x14ac:dyDescent="0.25">
      <c r="A46" s="13" t="s">
        <v>58</v>
      </c>
      <c r="B46" s="14" t="s">
        <v>59</v>
      </c>
      <c r="C46" s="11">
        <v>700000</v>
      </c>
      <c r="D46" s="11">
        <v>-300000</v>
      </c>
      <c r="E46" s="11">
        <f t="shared" si="7"/>
        <v>400000</v>
      </c>
      <c r="F46" s="15"/>
      <c r="G46" s="15"/>
      <c r="H46" s="15"/>
      <c r="I46" s="15"/>
      <c r="J46" s="15">
        <v>547284</v>
      </c>
      <c r="K46" s="15"/>
      <c r="L46" s="15"/>
      <c r="M46" s="15"/>
      <c r="N46" s="11"/>
      <c r="O46" s="11"/>
      <c r="P46" s="11"/>
      <c r="Q46" s="11"/>
      <c r="R46" s="11">
        <f t="shared" si="8"/>
        <v>547284</v>
      </c>
      <c r="S46" s="11">
        <f t="shared" si="9"/>
        <v>-147284</v>
      </c>
      <c r="T46" s="6"/>
    </row>
    <row r="47" spans="1:21" s="3" customFormat="1" ht="15.75" x14ac:dyDescent="0.25">
      <c r="A47" s="13" t="s">
        <v>60</v>
      </c>
      <c r="B47" s="14" t="s">
        <v>61</v>
      </c>
      <c r="C47" s="11">
        <v>300000</v>
      </c>
      <c r="D47" s="11">
        <v>0</v>
      </c>
      <c r="E47" s="11">
        <f t="shared" si="7"/>
        <v>300000</v>
      </c>
      <c r="F47" s="15"/>
      <c r="G47" s="15"/>
      <c r="H47" s="15">
        <v>107380</v>
      </c>
      <c r="I47" s="15"/>
      <c r="J47" s="109"/>
      <c r="K47" s="15"/>
      <c r="L47" s="15"/>
      <c r="M47" s="15">
        <v>130399.44</v>
      </c>
      <c r="N47" s="11"/>
      <c r="O47" s="11"/>
      <c r="P47" s="11"/>
      <c r="Q47" s="11"/>
      <c r="R47" s="11">
        <f t="shared" si="8"/>
        <v>237779.44</v>
      </c>
      <c r="S47" s="11">
        <f t="shared" si="9"/>
        <v>62220.56</v>
      </c>
      <c r="T47" s="6"/>
    </row>
    <row r="48" spans="1:21" s="3" customFormat="1" ht="15.75" x14ac:dyDescent="0.25">
      <c r="A48" s="13" t="s">
        <v>62</v>
      </c>
      <c r="B48" s="14" t="s">
        <v>63</v>
      </c>
      <c r="C48" s="11">
        <v>100000</v>
      </c>
      <c r="D48" s="11">
        <v>0</v>
      </c>
      <c r="E48" s="11">
        <f t="shared" si="7"/>
        <v>100000</v>
      </c>
      <c r="F48" s="15"/>
      <c r="G48" s="15"/>
      <c r="H48" s="15">
        <v>53749</v>
      </c>
      <c r="I48" s="15"/>
      <c r="J48" s="15"/>
      <c r="K48" s="15"/>
      <c r="L48" s="15">
        <v>35619.19</v>
      </c>
      <c r="M48" s="15">
        <v>50110.35</v>
      </c>
      <c r="N48" s="11"/>
      <c r="O48" s="11"/>
      <c r="P48" s="11"/>
      <c r="Q48" s="11"/>
      <c r="R48" s="11">
        <f t="shared" si="8"/>
        <v>139478.54</v>
      </c>
      <c r="S48" s="11">
        <f t="shared" si="9"/>
        <v>-39478.540000000008</v>
      </c>
      <c r="T48" s="6"/>
    </row>
    <row r="49" spans="1:20" s="3" customFormat="1" ht="15.75" x14ac:dyDescent="0.25">
      <c r="A49" s="13" t="s">
        <v>64</v>
      </c>
      <c r="B49" s="14" t="s">
        <v>65</v>
      </c>
      <c r="C49" s="11">
        <v>50000</v>
      </c>
      <c r="D49" s="11">
        <v>198259</v>
      </c>
      <c r="E49" s="11">
        <f t="shared" si="7"/>
        <v>248259</v>
      </c>
      <c r="F49" s="15"/>
      <c r="G49" s="15"/>
      <c r="H49" s="15"/>
      <c r="I49" s="15"/>
      <c r="J49" s="15">
        <v>60888</v>
      </c>
      <c r="K49" s="15"/>
      <c r="L49" s="15"/>
      <c r="M49" s="15">
        <v>5784.36</v>
      </c>
      <c r="N49" s="11"/>
      <c r="O49" s="11"/>
      <c r="P49" s="11"/>
      <c r="Q49" s="11"/>
      <c r="R49" s="11">
        <f t="shared" si="8"/>
        <v>66672.36</v>
      </c>
      <c r="S49" s="11">
        <f t="shared" si="9"/>
        <v>181586.64</v>
      </c>
      <c r="T49" s="6"/>
    </row>
    <row r="50" spans="1:20" s="3" customFormat="1" ht="15.75" x14ac:dyDescent="0.25">
      <c r="A50" s="13" t="s">
        <v>66</v>
      </c>
      <c r="B50" s="14" t="s">
        <v>67</v>
      </c>
      <c r="C50" s="11">
        <v>200000</v>
      </c>
      <c r="D50" s="11">
        <v>0</v>
      </c>
      <c r="E50" s="11">
        <f t="shared" si="7"/>
        <v>200000</v>
      </c>
      <c r="F50" s="15"/>
      <c r="G50" s="15"/>
      <c r="H50" s="15"/>
      <c r="I50" s="15"/>
      <c r="J50" s="15"/>
      <c r="K50" s="15">
        <v>55700.03</v>
      </c>
      <c r="L50" s="15"/>
      <c r="M50" s="15"/>
      <c r="N50" s="11"/>
      <c r="O50" s="11"/>
      <c r="P50" s="11"/>
      <c r="Q50" s="11"/>
      <c r="R50" s="11">
        <f t="shared" si="8"/>
        <v>55700.03</v>
      </c>
      <c r="S50" s="11">
        <f t="shared" si="9"/>
        <v>144299.97</v>
      </c>
      <c r="T50" s="6"/>
    </row>
    <row r="51" spans="1:20" s="3" customFormat="1" ht="15.75" x14ac:dyDescent="0.25">
      <c r="A51" s="13" t="s">
        <v>158</v>
      </c>
      <c r="B51" s="14" t="s">
        <v>159</v>
      </c>
      <c r="C51" s="11">
        <v>0</v>
      </c>
      <c r="D51" s="11">
        <v>9440</v>
      </c>
      <c r="E51" s="11">
        <f t="shared" si="7"/>
        <v>9440</v>
      </c>
      <c r="F51" s="15"/>
      <c r="G51" s="15"/>
      <c r="H51" s="15"/>
      <c r="I51" s="15"/>
      <c r="J51" s="15"/>
      <c r="K51" s="15">
        <v>6903</v>
      </c>
      <c r="L51" s="15"/>
      <c r="M51" s="15"/>
      <c r="N51" s="11"/>
      <c r="O51" s="11"/>
      <c r="P51" s="11"/>
      <c r="Q51" s="11"/>
      <c r="R51" s="11">
        <v>6903</v>
      </c>
      <c r="S51" s="11">
        <f t="shared" si="9"/>
        <v>2537</v>
      </c>
      <c r="T51" s="6"/>
    </row>
    <row r="52" spans="1:20" s="3" customFormat="1" ht="15.75" x14ac:dyDescent="0.25">
      <c r="A52" s="13" t="s">
        <v>68</v>
      </c>
      <c r="B52" s="14" t="s">
        <v>99</v>
      </c>
      <c r="C52" s="11">
        <v>400000</v>
      </c>
      <c r="D52" s="11">
        <v>-80700</v>
      </c>
      <c r="E52" s="11">
        <f t="shared" si="7"/>
        <v>319300</v>
      </c>
      <c r="F52" s="15"/>
      <c r="G52" s="15"/>
      <c r="H52" s="15">
        <v>130980</v>
      </c>
      <c r="I52" s="15"/>
      <c r="J52" s="15"/>
      <c r="K52" s="15"/>
      <c r="L52" s="15"/>
      <c r="M52" s="15"/>
      <c r="N52" s="11"/>
      <c r="O52" s="11"/>
      <c r="P52" s="11"/>
      <c r="Q52" s="11"/>
      <c r="R52" s="11">
        <f>+(F52+G52+H52+I52+J52+K52+L52+M52+N52+O52+P52+Q52)</f>
        <v>130980</v>
      </c>
      <c r="S52" s="11">
        <f t="shared" si="9"/>
        <v>188320</v>
      </c>
      <c r="T52" s="6"/>
    </row>
    <row r="53" spans="1:20" s="3" customFormat="1" ht="15.75" x14ac:dyDescent="0.25">
      <c r="A53" s="13" t="s">
        <v>160</v>
      </c>
      <c r="B53" s="14" t="s">
        <v>161</v>
      </c>
      <c r="C53" s="11">
        <v>0</v>
      </c>
      <c r="D53" s="11">
        <v>29854</v>
      </c>
      <c r="E53" s="11">
        <f t="shared" si="7"/>
        <v>29854</v>
      </c>
      <c r="F53" s="15"/>
      <c r="G53" s="15"/>
      <c r="H53" s="15"/>
      <c r="I53" s="15"/>
      <c r="J53" s="15">
        <v>29854</v>
      </c>
      <c r="K53" s="15"/>
      <c r="L53" s="15"/>
      <c r="M53" s="15"/>
      <c r="N53" s="11"/>
      <c r="O53" s="11"/>
      <c r="P53" s="11"/>
      <c r="Q53" s="11"/>
      <c r="R53" s="11">
        <v>29854</v>
      </c>
      <c r="S53" s="11">
        <f t="shared" si="9"/>
        <v>0</v>
      </c>
      <c r="T53" s="6"/>
    </row>
    <row r="54" spans="1:20" s="3" customFormat="1" ht="15.75" x14ac:dyDescent="0.25">
      <c r="A54" s="13" t="s">
        <v>69</v>
      </c>
      <c r="B54" s="14" t="s">
        <v>100</v>
      </c>
      <c r="C54" s="11">
        <v>50000</v>
      </c>
      <c r="D54" s="11">
        <v>1471629</v>
      </c>
      <c r="E54" s="11">
        <f t="shared" si="7"/>
        <v>1521629</v>
      </c>
      <c r="F54" s="15"/>
      <c r="G54" s="15"/>
      <c r="H54" s="15">
        <v>31034</v>
      </c>
      <c r="I54" s="15"/>
      <c r="J54" s="15">
        <v>26550</v>
      </c>
      <c r="K54" s="15"/>
      <c r="L54" s="15">
        <v>25466.52</v>
      </c>
      <c r="M54" s="15">
        <v>158843.81</v>
      </c>
      <c r="N54" s="11"/>
      <c r="O54" s="11"/>
      <c r="P54" s="11"/>
      <c r="Q54" s="11"/>
      <c r="R54" s="11">
        <f t="shared" ref="R54:R64" si="10">+(F54+G54+H54+I54+J54+K54+L54+M54+N54+O54+P54+Q54)</f>
        <v>241894.33000000002</v>
      </c>
      <c r="S54" s="11">
        <f t="shared" si="9"/>
        <v>1279734.67</v>
      </c>
      <c r="T54" s="6"/>
    </row>
    <row r="55" spans="1:20" s="3" customFormat="1" ht="15.75" x14ac:dyDescent="0.25">
      <c r="A55" s="13" t="s">
        <v>70</v>
      </c>
      <c r="B55" s="14" t="s">
        <v>101</v>
      </c>
      <c r="C55" s="11">
        <v>200000</v>
      </c>
      <c r="D55" s="11">
        <v>-200000</v>
      </c>
      <c r="E55" s="11">
        <f t="shared" si="7"/>
        <v>0</v>
      </c>
      <c r="F55" s="15"/>
      <c r="G55" s="15"/>
      <c r="H55" s="15"/>
      <c r="I55" s="15"/>
      <c r="J55" s="15"/>
      <c r="K55" s="15"/>
      <c r="L55" s="15"/>
      <c r="M55" s="15">
        <v>121907.87</v>
      </c>
      <c r="N55" s="11"/>
      <c r="O55" s="11"/>
      <c r="P55" s="11"/>
      <c r="Q55" s="11"/>
      <c r="R55" s="11">
        <f t="shared" si="10"/>
        <v>121907.87</v>
      </c>
      <c r="S55" s="11">
        <f t="shared" si="9"/>
        <v>-121907.87</v>
      </c>
      <c r="T55" s="6"/>
    </row>
    <row r="56" spans="1:20" s="3" customFormat="1" ht="15.75" x14ac:dyDescent="0.25">
      <c r="A56" s="13" t="s">
        <v>196</v>
      </c>
      <c r="B56" s="14" t="s">
        <v>195</v>
      </c>
      <c r="C56" s="11">
        <v>0</v>
      </c>
      <c r="D56" s="11">
        <v>145730</v>
      </c>
      <c r="E56" s="11">
        <f t="shared" si="7"/>
        <v>145730</v>
      </c>
      <c r="F56" s="15"/>
      <c r="G56" s="15"/>
      <c r="H56" s="15"/>
      <c r="I56" s="15"/>
      <c r="J56" s="15"/>
      <c r="K56" s="15"/>
      <c r="L56" s="15"/>
      <c r="M56" s="15">
        <v>125527.22</v>
      </c>
      <c r="N56" s="11"/>
      <c r="O56" s="11"/>
      <c r="P56" s="11"/>
      <c r="Q56" s="11"/>
      <c r="R56" s="11">
        <f>SUM(M56:Q56)</f>
        <v>125527.22</v>
      </c>
      <c r="S56" s="11">
        <v>20202.78</v>
      </c>
      <c r="T56" s="6"/>
    </row>
    <row r="57" spans="1:20" s="3" customFormat="1" ht="15.75" x14ac:dyDescent="0.25">
      <c r="A57" s="13" t="s">
        <v>71</v>
      </c>
      <c r="B57" s="14" t="s">
        <v>72</v>
      </c>
      <c r="C57" s="11">
        <v>75000</v>
      </c>
      <c r="D57" s="11">
        <v>13284</v>
      </c>
      <c r="E57" s="11">
        <f t="shared" si="7"/>
        <v>88284</v>
      </c>
      <c r="F57" s="15"/>
      <c r="G57" s="15"/>
      <c r="H57" s="15"/>
      <c r="I57" s="15"/>
      <c r="J57" s="15"/>
      <c r="K57" s="15"/>
      <c r="L57" s="15"/>
      <c r="M57" s="15">
        <v>83343.399999999994</v>
      </c>
      <c r="N57" s="11"/>
      <c r="O57" s="11"/>
      <c r="P57" s="11"/>
      <c r="Q57" s="11"/>
      <c r="R57" s="11">
        <f t="shared" si="10"/>
        <v>83343.399999999994</v>
      </c>
      <c r="S57" s="11">
        <f t="shared" si="9"/>
        <v>4940.6000000000058</v>
      </c>
      <c r="T57" s="6"/>
    </row>
    <row r="58" spans="1:20" s="3" customFormat="1" ht="15.75" x14ac:dyDescent="0.25">
      <c r="A58" s="13" t="s">
        <v>197</v>
      </c>
      <c r="B58" s="14" t="s">
        <v>198</v>
      </c>
      <c r="C58" s="11">
        <v>0</v>
      </c>
      <c r="D58" s="11">
        <v>8496</v>
      </c>
      <c r="E58" s="11">
        <f t="shared" si="7"/>
        <v>8496</v>
      </c>
      <c r="F58" s="15"/>
      <c r="G58" s="15"/>
      <c r="H58" s="15"/>
      <c r="I58" s="15"/>
      <c r="J58" s="15"/>
      <c r="K58" s="15"/>
      <c r="L58" s="15"/>
      <c r="M58" s="15">
        <v>9266.5400000000009</v>
      </c>
      <c r="N58" s="11"/>
      <c r="O58" s="11"/>
      <c r="P58" s="11"/>
      <c r="Q58" s="11"/>
      <c r="R58" s="11">
        <f>SUM(M58:Q58)</f>
        <v>9266.5400000000009</v>
      </c>
      <c r="S58" s="11">
        <v>-770.54</v>
      </c>
      <c r="T58" s="6"/>
    </row>
    <row r="59" spans="1:20" s="3" customFormat="1" ht="15.75" x14ac:dyDescent="0.25">
      <c r="A59" s="13" t="s">
        <v>73</v>
      </c>
      <c r="B59" s="14" t="s">
        <v>74</v>
      </c>
      <c r="C59" s="11">
        <v>82839</v>
      </c>
      <c r="D59" s="11">
        <v>0</v>
      </c>
      <c r="E59" s="11">
        <f t="shared" si="7"/>
        <v>82839</v>
      </c>
      <c r="F59" s="15"/>
      <c r="G59" s="15"/>
      <c r="H59" s="15">
        <v>9292.5</v>
      </c>
      <c r="I59" s="15"/>
      <c r="J59" s="15"/>
      <c r="K59" s="15"/>
      <c r="L59" s="15"/>
      <c r="M59" s="15"/>
      <c r="N59" s="11"/>
      <c r="O59" s="11"/>
      <c r="P59" s="11"/>
      <c r="Q59" s="11"/>
      <c r="R59" s="11">
        <f t="shared" si="10"/>
        <v>9292.5</v>
      </c>
      <c r="S59" s="11">
        <f t="shared" si="9"/>
        <v>73546.5</v>
      </c>
      <c r="T59" s="6"/>
    </row>
    <row r="60" spans="1:20" s="3" customFormat="1" ht="15.75" x14ac:dyDescent="0.25">
      <c r="A60" s="13" t="s">
        <v>75</v>
      </c>
      <c r="B60" s="14" t="s">
        <v>76</v>
      </c>
      <c r="C60" s="11">
        <v>100000</v>
      </c>
      <c r="D60" s="11">
        <v>0</v>
      </c>
      <c r="E60" s="11">
        <f t="shared" si="7"/>
        <v>100000</v>
      </c>
      <c r="F60" s="15"/>
      <c r="G60" s="15"/>
      <c r="H60" s="15"/>
      <c r="I60" s="15"/>
      <c r="J60" s="15"/>
      <c r="K60" s="15"/>
      <c r="L60" s="15"/>
      <c r="M60" s="15"/>
      <c r="N60" s="11"/>
      <c r="O60" s="11"/>
      <c r="P60" s="11"/>
      <c r="Q60" s="11"/>
      <c r="R60" s="11">
        <f t="shared" si="10"/>
        <v>0</v>
      </c>
      <c r="S60" s="11">
        <f t="shared" si="9"/>
        <v>100000</v>
      </c>
      <c r="T60" s="6"/>
    </row>
    <row r="61" spans="1:20" s="3" customFormat="1" ht="15.75" x14ac:dyDescent="0.25">
      <c r="A61" s="13" t="s">
        <v>77</v>
      </c>
      <c r="B61" s="14" t="s">
        <v>78</v>
      </c>
      <c r="C61" s="11">
        <v>50000</v>
      </c>
      <c r="D61" s="11">
        <v>0</v>
      </c>
      <c r="E61" s="11">
        <f t="shared" si="7"/>
        <v>50000</v>
      </c>
      <c r="F61" s="15"/>
      <c r="G61" s="15"/>
      <c r="H61" s="15"/>
      <c r="I61" s="15"/>
      <c r="J61" s="15"/>
      <c r="K61" s="15"/>
      <c r="L61" s="15"/>
      <c r="M61" s="15"/>
      <c r="N61" s="11"/>
      <c r="O61" s="11"/>
      <c r="P61" s="11"/>
      <c r="Q61" s="11"/>
      <c r="R61" s="11">
        <f t="shared" si="10"/>
        <v>0</v>
      </c>
      <c r="S61" s="11">
        <f t="shared" si="9"/>
        <v>50000</v>
      </c>
      <c r="T61" s="6"/>
    </row>
    <row r="62" spans="1:20" s="3" customFormat="1" ht="15.75" x14ac:dyDescent="0.25">
      <c r="A62" s="13" t="s">
        <v>122</v>
      </c>
      <c r="B62" s="14" t="s">
        <v>124</v>
      </c>
      <c r="C62" s="11">
        <v>5000</v>
      </c>
      <c r="D62" s="11">
        <v>13351</v>
      </c>
      <c r="E62" s="11">
        <f t="shared" si="7"/>
        <v>18351</v>
      </c>
      <c r="F62" s="15"/>
      <c r="G62" s="15"/>
      <c r="H62" s="15">
        <v>9912</v>
      </c>
      <c r="I62" s="15">
        <v>27730</v>
      </c>
      <c r="J62" s="15">
        <v>7080</v>
      </c>
      <c r="K62" s="15">
        <v>60475</v>
      </c>
      <c r="L62" s="15"/>
      <c r="M62" s="15">
        <v>76855.28</v>
      </c>
      <c r="N62" s="11"/>
      <c r="O62" s="11"/>
      <c r="P62" s="11"/>
      <c r="Q62" s="11"/>
      <c r="R62" s="15">
        <f t="shared" si="10"/>
        <v>182052.28</v>
      </c>
      <c r="S62" s="11">
        <f t="shared" si="9"/>
        <v>-163701.28</v>
      </c>
      <c r="T62" s="6"/>
    </row>
    <row r="63" spans="1:20" s="3" customFormat="1" ht="15.75" x14ac:dyDescent="0.25">
      <c r="A63" s="13" t="s">
        <v>79</v>
      </c>
      <c r="B63" s="14" t="s">
        <v>80</v>
      </c>
      <c r="C63" s="11">
        <v>150000</v>
      </c>
      <c r="D63" s="11">
        <v>0</v>
      </c>
      <c r="E63" s="11">
        <f t="shared" si="7"/>
        <v>150000</v>
      </c>
      <c r="F63" s="15"/>
      <c r="G63" s="15"/>
      <c r="H63" s="15"/>
      <c r="I63" s="15"/>
      <c r="J63" s="15"/>
      <c r="K63" s="15"/>
      <c r="L63" s="15"/>
      <c r="M63" s="15"/>
      <c r="N63" s="11"/>
      <c r="O63" s="11"/>
      <c r="P63" s="11"/>
      <c r="Q63" s="11"/>
      <c r="R63" s="11">
        <f t="shared" si="10"/>
        <v>0</v>
      </c>
      <c r="S63" s="11">
        <f t="shared" si="9"/>
        <v>150000</v>
      </c>
      <c r="T63" s="6"/>
    </row>
    <row r="64" spans="1:20" s="3" customFormat="1" ht="15.75" x14ac:dyDescent="0.25">
      <c r="A64" s="13" t="s">
        <v>7</v>
      </c>
      <c r="B64" s="14" t="s">
        <v>16</v>
      </c>
      <c r="C64" s="11">
        <v>10800000</v>
      </c>
      <c r="D64" s="11">
        <v>617849</v>
      </c>
      <c r="E64" s="11">
        <f t="shared" si="7"/>
        <v>11417849</v>
      </c>
      <c r="F64" s="15"/>
      <c r="G64" s="15"/>
      <c r="H64" s="15"/>
      <c r="I64" s="15"/>
      <c r="J64" s="15">
        <v>4050000</v>
      </c>
      <c r="K64" s="15">
        <v>810000</v>
      </c>
      <c r="L64" s="15">
        <v>810000</v>
      </c>
      <c r="M64" s="15">
        <v>810000</v>
      </c>
      <c r="N64" s="11">
        <v>810000</v>
      </c>
      <c r="O64" s="11"/>
      <c r="P64" s="11"/>
      <c r="Q64" s="11"/>
      <c r="R64" s="11">
        <f t="shared" si="10"/>
        <v>7290000</v>
      </c>
      <c r="S64" s="11">
        <f t="shared" si="9"/>
        <v>4127849</v>
      </c>
      <c r="T64" s="6"/>
    </row>
    <row r="65" spans="1:20" s="3" customFormat="1" ht="15.75" x14ac:dyDescent="0.25">
      <c r="A65" s="13" t="s">
        <v>214</v>
      </c>
      <c r="B65" s="14" t="s">
        <v>215</v>
      </c>
      <c r="C65" s="11">
        <v>0</v>
      </c>
      <c r="D65" s="11">
        <v>375594</v>
      </c>
      <c r="E65" s="11">
        <f t="shared" si="7"/>
        <v>375594</v>
      </c>
      <c r="F65" s="15"/>
      <c r="G65" s="15"/>
      <c r="H65" s="15"/>
      <c r="I65" s="15"/>
      <c r="J65" s="15"/>
      <c r="K65" s="15"/>
      <c r="L65" s="15"/>
      <c r="M65" s="15"/>
      <c r="N65" s="11"/>
      <c r="O65" s="11"/>
      <c r="P65" s="11"/>
      <c r="Q65" s="11"/>
      <c r="R65" s="11"/>
      <c r="S65" s="11">
        <v>375594</v>
      </c>
      <c r="T65" s="6"/>
    </row>
    <row r="66" spans="1:20" s="3" customFormat="1" ht="15.75" x14ac:dyDescent="0.25">
      <c r="A66" s="13" t="s">
        <v>144</v>
      </c>
      <c r="B66" s="14" t="s">
        <v>145</v>
      </c>
      <c r="C66" s="11">
        <v>0</v>
      </c>
      <c r="D66" s="11">
        <v>400000</v>
      </c>
      <c r="E66" s="11">
        <f t="shared" si="7"/>
        <v>400000</v>
      </c>
      <c r="F66" s="15"/>
      <c r="G66" s="15"/>
      <c r="H66" s="15">
        <v>359900</v>
      </c>
      <c r="I66" s="15"/>
      <c r="J66" s="15"/>
      <c r="K66" s="15"/>
      <c r="L66" s="15"/>
      <c r="M66" s="15"/>
      <c r="N66" s="11"/>
      <c r="O66" s="11"/>
      <c r="P66" s="11"/>
      <c r="Q66" s="11"/>
      <c r="R66" s="11">
        <v>359900</v>
      </c>
      <c r="S66" s="11">
        <f t="shared" si="9"/>
        <v>40100</v>
      </c>
      <c r="T66" s="6"/>
    </row>
    <row r="67" spans="1:20" s="3" customFormat="1" ht="15.75" x14ac:dyDescent="0.25">
      <c r="A67" s="13" t="s">
        <v>146</v>
      </c>
      <c r="B67" s="14" t="s">
        <v>147</v>
      </c>
      <c r="C67" s="11">
        <v>0</v>
      </c>
      <c r="D67" s="11">
        <v>206102</v>
      </c>
      <c r="E67" s="11">
        <f t="shared" si="7"/>
        <v>206102</v>
      </c>
      <c r="F67" s="15"/>
      <c r="G67" s="15"/>
      <c r="H67" s="15">
        <v>61950</v>
      </c>
      <c r="I67" s="15">
        <v>208860</v>
      </c>
      <c r="J67" s="15"/>
      <c r="K67" s="15">
        <v>6500</v>
      </c>
      <c r="L67" s="15"/>
      <c r="M67" s="15"/>
      <c r="N67" s="11"/>
      <c r="O67" s="11"/>
      <c r="P67" s="11"/>
      <c r="Q67" s="11"/>
      <c r="R67" s="11">
        <f>SUM(H67:Q67)</f>
        <v>277310</v>
      </c>
      <c r="S67" s="11">
        <f t="shared" si="9"/>
        <v>-71208</v>
      </c>
      <c r="T67" s="6"/>
    </row>
    <row r="68" spans="1:20" s="3" customFormat="1" ht="15.75" x14ac:dyDescent="0.25">
      <c r="A68" s="13" t="s">
        <v>155</v>
      </c>
      <c r="B68" s="14" t="s">
        <v>156</v>
      </c>
      <c r="C68" s="11">
        <v>0</v>
      </c>
      <c r="D68" s="11">
        <v>540000</v>
      </c>
      <c r="E68" s="11">
        <f t="shared" si="7"/>
        <v>540000</v>
      </c>
      <c r="F68" s="15"/>
      <c r="G68" s="15"/>
      <c r="H68" s="15"/>
      <c r="I68" s="15"/>
      <c r="J68" s="15">
        <v>539998.68000000005</v>
      </c>
      <c r="K68" s="15"/>
      <c r="L68" s="15"/>
      <c r="M68" s="15"/>
      <c r="N68" s="11"/>
      <c r="O68" s="11"/>
      <c r="P68" s="11"/>
      <c r="Q68" s="11"/>
      <c r="R68" s="11">
        <v>539998.68000000005</v>
      </c>
      <c r="S68" s="11">
        <f t="shared" si="9"/>
        <v>1.3199999999487773</v>
      </c>
      <c r="T68" s="6"/>
    </row>
    <row r="69" spans="1:20" s="3" customFormat="1" ht="15.75" x14ac:dyDescent="0.25">
      <c r="A69" s="13" t="s">
        <v>81</v>
      </c>
      <c r="B69" s="14" t="s">
        <v>82</v>
      </c>
      <c r="C69" s="11">
        <v>350000</v>
      </c>
      <c r="D69" s="11">
        <v>0</v>
      </c>
      <c r="E69" s="11">
        <f t="shared" si="7"/>
        <v>350000</v>
      </c>
      <c r="F69" s="15"/>
      <c r="G69" s="15"/>
      <c r="H69" s="15">
        <v>82364</v>
      </c>
      <c r="I69" s="15"/>
      <c r="J69" s="15"/>
      <c r="K69" s="15"/>
      <c r="L69" s="15"/>
      <c r="M69" s="15">
        <v>409625.5</v>
      </c>
      <c r="N69" s="11"/>
      <c r="O69" s="11"/>
      <c r="P69" s="11"/>
      <c r="Q69" s="11"/>
      <c r="R69" s="11">
        <f>+(F69+G69+H69+I69+J69+K69+L69+M69+N69+O69+P69+Q69)</f>
        <v>491989.5</v>
      </c>
      <c r="S69" s="11">
        <f t="shared" si="9"/>
        <v>-141989.5</v>
      </c>
      <c r="T69" s="6"/>
    </row>
    <row r="70" spans="1:20" s="3" customFormat="1" ht="15.75" x14ac:dyDescent="0.25">
      <c r="A70" s="13" t="s">
        <v>191</v>
      </c>
      <c r="B70" s="14" t="s">
        <v>192</v>
      </c>
      <c r="C70" s="11">
        <v>0</v>
      </c>
      <c r="D70" s="11">
        <v>405507</v>
      </c>
      <c r="E70" s="11">
        <f t="shared" si="7"/>
        <v>405507</v>
      </c>
      <c r="F70" s="15"/>
      <c r="G70" s="15"/>
      <c r="H70" s="15"/>
      <c r="I70" s="15"/>
      <c r="J70" s="15"/>
      <c r="K70" s="15"/>
      <c r="L70" s="15">
        <v>101589.15</v>
      </c>
      <c r="M70" s="15">
        <v>250645.22</v>
      </c>
      <c r="N70" s="11"/>
      <c r="O70" s="11"/>
      <c r="P70" s="11"/>
      <c r="Q70" s="11"/>
      <c r="R70" s="11">
        <f>SUM(L70:Q70)</f>
        <v>352234.37</v>
      </c>
      <c r="S70" s="11">
        <v>53272.63</v>
      </c>
      <c r="T70" s="6"/>
    </row>
    <row r="71" spans="1:20" s="3" customFormat="1" ht="15.75" x14ac:dyDescent="0.25">
      <c r="A71" s="13" t="s">
        <v>83</v>
      </c>
      <c r="B71" s="14" t="s">
        <v>84</v>
      </c>
      <c r="C71" s="11">
        <v>500000</v>
      </c>
      <c r="D71" s="11">
        <v>200000</v>
      </c>
      <c r="E71" s="11">
        <f t="shared" si="7"/>
        <v>700000</v>
      </c>
      <c r="F71" s="15"/>
      <c r="G71" s="15"/>
      <c r="H71" s="15">
        <v>8968</v>
      </c>
      <c r="I71" s="15">
        <v>195880</v>
      </c>
      <c r="J71" s="15"/>
      <c r="K71" s="51"/>
      <c r="L71" s="15">
        <v>119644.33</v>
      </c>
      <c r="M71" s="15">
        <v>220736.7</v>
      </c>
      <c r="N71" s="11"/>
      <c r="O71" s="11"/>
      <c r="P71" s="11"/>
      <c r="Q71" s="11"/>
      <c r="R71" s="11">
        <f>+(F71+G71+H71+I71+J71+K71+L71+M71+N71+O71+P71+Q71)</f>
        <v>545229.03</v>
      </c>
      <c r="S71" s="11">
        <f t="shared" si="9"/>
        <v>154770.96999999997</v>
      </c>
      <c r="T71" s="6"/>
    </row>
    <row r="72" spans="1:20" s="3" customFormat="1" ht="15.75" x14ac:dyDescent="0.25">
      <c r="A72" s="13" t="s">
        <v>85</v>
      </c>
      <c r="B72" s="14" t="s">
        <v>86</v>
      </c>
      <c r="C72" s="11">
        <v>200000</v>
      </c>
      <c r="D72" s="11">
        <v>0</v>
      </c>
      <c r="E72" s="11">
        <f t="shared" si="7"/>
        <v>200000</v>
      </c>
      <c r="F72" s="15"/>
      <c r="G72" s="15"/>
      <c r="H72" s="15">
        <v>6195</v>
      </c>
      <c r="I72" s="15"/>
      <c r="J72" s="15"/>
      <c r="K72" s="15"/>
      <c r="L72" s="15"/>
      <c r="M72" s="15">
        <v>37943.49</v>
      </c>
      <c r="N72" s="11"/>
      <c r="O72" s="11"/>
      <c r="P72" s="11"/>
      <c r="Q72" s="11"/>
      <c r="R72" s="11">
        <f>+(F72+G72+H72+I72+J72+K72+L72+M72+N72+O72+P72+Q72)</f>
        <v>44138.49</v>
      </c>
      <c r="S72" s="11">
        <f t="shared" si="9"/>
        <v>155861.51</v>
      </c>
      <c r="T72" s="6"/>
    </row>
    <row r="73" spans="1:20" s="3" customFormat="1" ht="15.75" x14ac:dyDescent="0.25">
      <c r="A73" s="13" t="s">
        <v>151</v>
      </c>
      <c r="B73" s="14" t="s">
        <v>152</v>
      </c>
      <c r="C73" s="15">
        <v>0</v>
      </c>
      <c r="D73" s="15">
        <v>274494</v>
      </c>
      <c r="E73" s="11">
        <f t="shared" si="7"/>
        <v>274494</v>
      </c>
      <c r="F73" s="15"/>
      <c r="G73" s="15"/>
      <c r="H73" s="15"/>
      <c r="I73" s="15"/>
      <c r="J73" s="15"/>
      <c r="K73" s="15">
        <v>67322.5</v>
      </c>
      <c r="L73" s="15">
        <v>118000</v>
      </c>
      <c r="M73" s="15"/>
      <c r="N73" s="11"/>
      <c r="O73" s="11"/>
      <c r="P73" s="11"/>
      <c r="Q73" s="11"/>
      <c r="R73" s="11">
        <v>185322.5</v>
      </c>
      <c r="S73" s="11">
        <f t="shared" si="9"/>
        <v>89171.5</v>
      </c>
      <c r="T73" s="6"/>
    </row>
    <row r="74" spans="1:20" s="3" customFormat="1" ht="15.75" x14ac:dyDescent="0.25">
      <c r="A74" s="13" t="s">
        <v>87</v>
      </c>
      <c r="B74" s="14" t="s">
        <v>88</v>
      </c>
      <c r="C74" s="11">
        <v>150000</v>
      </c>
      <c r="D74" s="11">
        <v>318600</v>
      </c>
      <c r="E74" s="11">
        <f t="shared" si="7"/>
        <v>468600</v>
      </c>
      <c r="F74" s="15"/>
      <c r="G74" s="15"/>
      <c r="H74" s="15">
        <v>43512.5</v>
      </c>
      <c r="I74" s="15"/>
      <c r="J74" s="15">
        <v>80476</v>
      </c>
      <c r="K74" s="15"/>
      <c r="L74" s="15">
        <v>12064.32</v>
      </c>
      <c r="M74" s="15">
        <v>7644.86</v>
      </c>
      <c r="N74" s="11"/>
      <c r="O74" s="11"/>
      <c r="P74" s="11"/>
      <c r="Q74" s="11"/>
      <c r="R74" s="11">
        <f>+(F74+G74+H74+I74+J74+K74+L74+M74+N74+O74+P74+Q74)</f>
        <v>143697.68</v>
      </c>
      <c r="S74" s="11">
        <f t="shared" si="9"/>
        <v>324902.32</v>
      </c>
      <c r="T74" s="6"/>
    </row>
    <row r="75" spans="1:20" s="3" customFormat="1" ht="15.75" x14ac:dyDescent="0.25">
      <c r="A75" s="13" t="s">
        <v>89</v>
      </c>
      <c r="B75" s="14" t="s">
        <v>90</v>
      </c>
      <c r="C75" s="11">
        <v>150000</v>
      </c>
      <c r="D75" s="11">
        <v>0</v>
      </c>
      <c r="E75" s="11">
        <f t="shared" si="7"/>
        <v>150000</v>
      </c>
      <c r="F75" s="15"/>
      <c r="G75" s="15"/>
      <c r="H75" s="15"/>
      <c r="I75" s="15">
        <v>129994.7</v>
      </c>
      <c r="J75" s="15"/>
      <c r="K75" s="15"/>
      <c r="L75" s="15">
        <v>117728.6</v>
      </c>
      <c r="M75" s="15"/>
      <c r="N75" s="11"/>
      <c r="O75" s="11"/>
      <c r="P75" s="11"/>
      <c r="Q75" s="11"/>
      <c r="R75" s="11">
        <f>+(F75+G75+H75+I75+J75+K75+L75+M75+N75+O75+P75+Q75)</f>
        <v>247723.3</v>
      </c>
      <c r="S75" s="11">
        <f t="shared" si="9"/>
        <v>-97723.299999999988</v>
      </c>
      <c r="T75" s="6"/>
    </row>
    <row r="76" spans="1:20" s="3" customFormat="1" ht="15.75" x14ac:dyDescent="0.25">
      <c r="A76" s="13" t="s">
        <v>91</v>
      </c>
      <c r="B76" s="14" t="s">
        <v>92</v>
      </c>
      <c r="C76" s="11">
        <v>100000</v>
      </c>
      <c r="D76" s="11">
        <v>1032500</v>
      </c>
      <c r="E76" s="11">
        <f t="shared" si="7"/>
        <v>1132500</v>
      </c>
      <c r="F76" s="15"/>
      <c r="G76" s="15"/>
      <c r="H76" s="15">
        <v>1711</v>
      </c>
      <c r="I76" s="15">
        <v>11800</v>
      </c>
      <c r="J76" s="15"/>
      <c r="K76" s="15"/>
      <c r="L76" s="15"/>
      <c r="M76" s="15">
        <v>26316.36</v>
      </c>
      <c r="N76" s="11">
        <v>962649.9</v>
      </c>
      <c r="O76" s="11"/>
      <c r="P76" s="11"/>
      <c r="Q76" s="11"/>
      <c r="R76" s="11">
        <f>+(F76+G76+H76+I76+J76+K76+L76+M76+N76+O76+P76+Q76)</f>
        <v>1002477.26</v>
      </c>
      <c r="S76" s="11">
        <f t="shared" si="9"/>
        <v>130022.73999999999</v>
      </c>
      <c r="T76" s="6"/>
    </row>
    <row r="77" spans="1:20" s="3" customFormat="1" ht="15.75" x14ac:dyDescent="0.25">
      <c r="A77" s="13" t="s">
        <v>153</v>
      </c>
      <c r="B77" s="14" t="s">
        <v>154</v>
      </c>
      <c r="C77" s="15">
        <v>0</v>
      </c>
      <c r="D77" s="15">
        <v>578200</v>
      </c>
      <c r="E77" s="11">
        <f t="shared" si="7"/>
        <v>578200</v>
      </c>
      <c r="F77" s="15"/>
      <c r="G77" s="15"/>
      <c r="H77" s="15"/>
      <c r="I77" s="15"/>
      <c r="J77" s="15">
        <v>330400</v>
      </c>
      <c r="K77" s="15"/>
      <c r="L77" s="15"/>
      <c r="M77" s="15"/>
      <c r="N77" s="11"/>
      <c r="O77" s="11"/>
      <c r="P77" s="11"/>
      <c r="Q77" s="11"/>
      <c r="R77" s="11">
        <v>330400</v>
      </c>
      <c r="S77" s="11">
        <f t="shared" si="9"/>
        <v>247800</v>
      </c>
      <c r="T77" s="6"/>
    </row>
    <row r="78" spans="1:20" s="23" customFormat="1" ht="15.75" x14ac:dyDescent="0.25">
      <c r="A78" s="17"/>
      <c r="B78" s="18" t="s">
        <v>47</v>
      </c>
      <c r="C78" s="22">
        <f>SUM(C42:C77)</f>
        <v>24459405</v>
      </c>
      <c r="D78" s="22">
        <f t="shared" ref="D78:R78" si="11">SUM(D42:D77)</f>
        <v>6260164</v>
      </c>
      <c r="E78" s="22">
        <f t="shared" si="11"/>
        <v>30719569</v>
      </c>
      <c r="F78" s="22">
        <f t="shared" si="11"/>
        <v>0</v>
      </c>
      <c r="G78" s="22">
        <f t="shared" si="11"/>
        <v>1069670</v>
      </c>
      <c r="H78" s="22">
        <f t="shared" si="11"/>
        <v>1528060.6</v>
      </c>
      <c r="I78" s="22">
        <f t="shared" si="11"/>
        <v>1134964.7</v>
      </c>
      <c r="J78" s="22">
        <f t="shared" si="11"/>
        <v>6913473.4799999995</v>
      </c>
      <c r="K78" s="22">
        <f t="shared" si="11"/>
        <v>1696810.53</v>
      </c>
      <c r="L78" s="22">
        <f t="shared" si="11"/>
        <v>2032838.9100000001</v>
      </c>
      <c r="M78" s="22">
        <f t="shared" si="11"/>
        <v>3086980.4000000004</v>
      </c>
      <c r="N78" s="22">
        <f t="shared" si="11"/>
        <v>2333349.9</v>
      </c>
      <c r="O78" s="22">
        <f t="shared" si="11"/>
        <v>0</v>
      </c>
      <c r="P78" s="22">
        <f t="shared" si="11"/>
        <v>0</v>
      </c>
      <c r="Q78" s="22">
        <f t="shared" si="11"/>
        <v>0</v>
      </c>
      <c r="R78" s="22">
        <f t="shared" si="11"/>
        <v>19796148.520000003</v>
      </c>
      <c r="S78" s="22">
        <v>11886070.380000001</v>
      </c>
      <c r="T78" s="6"/>
    </row>
    <row r="79" spans="1:20" s="3" customFormat="1" ht="15.75" x14ac:dyDescent="0.25">
      <c r="A79" s="13" t="s">
        <v>93</v>
      </c>
      <c r="B79" s="14" t="s">
        <v>94</v>
      </c>
      <c r="C79" s="11">
        <v>200000</v>
      </c>
      <c r="D79" s="11">
        <v>27654</v>
      </c>
      <c r="E79" s="11">
        <f t="shared" ref="E79:E89" si="12">+C79+D79</f>
        <v>227654</v>
      </c>
      <c r="F79" s="15"/>
      <c r="G79" s="15"/>
      <c r="H79" s="15"/>
      <c r="I79" s="15"/>
      <c r="J79" s="15"/>
      <c r="K79" s="15">
        <v>9081.16</v>
      </c>
      <c r="L79" s="15"/>
      <c r="M79" s="15">
        <v>35017.68</v>
      </c>
      <c r="N79" s="11"/>
      <c r="O79" s="11"/>
      <c r="P79" s="11"/>
      <c r="Q79" s="11"/>
      <c r="R79" s="11">
        <f>+(F79+G79+H79+I79+J79+K79+L79+M79+N79+O79+P79+Q79)</f>
        <v>44098.84</v>
      </c>
      <c r="S79" s="11">
        <f t="shared" ref="S79:S88" si="13">+E79-R79</f>
        <v>183555.16</v>
      </c>
      <c r="T79" s="6"/>
    </row>
    <row r="80" spans="1:20" s="3" customFormat="1" ht="15.75" x14ac:dyDescent="0.25">
      <c r="A80" s="13" t="s">
        <v>95</v>
      </c>
      <c r="B80" s="14" t="s">
        <v>96</v>
      </c>
      <c r="C80" s="11">
        <v>100000</v>
      </c>
      <c r="D80" s="11">
        <v>-100000</v>
      </c>
      <c r="E80" s="11">
        <f t="shared" si="12"/>
        <v>0</v>
      </c>
      <c r="F80" s="15"/>
      <c r="G80" s="15"/>
      <c r="H80" s="15"/>
      <c r="I80" s="15"/>
      <c r="J80" s="15"/>
      <c r="K80" s="15"/>
      <c r="L80" s="15"/>
      <c r="M80" s="15"/>
      <c r="N80" s="11"/>
      <c r="O80" s="11"/>
      <c r="P80" s="11"/>
      <c r="Q80" s="11"/>
      <c r="R80" s="11"/>
      <c r="S80" s="11">
        <v>0</v>
      </c>
      <c r="T80" s="6"/>
    </row>
    <row r="81" spans="1:21" s="3" customFormat="1" ht="15.75" x14ac:dyDescent="0.25">
      <c r="A81" s="13" t="s">
        <v>97</v>
      </c>
      <c r="B81" s="14" t="s">
        <v>129</v>
      </c>
      <c r="C81" s="11">
        <v>200000</v>
      </c>
      <c r="D81" s="11">
        <v>0</v>
      </c>
      <c r="E81" s="11">
        <f t="shared" si="12"/>
        <v>200000</v>
      </c>
      <c r="F81" s="15"/>
      <c r="G81" s="15"/>
      <c r="H81" s="15">
        <v>144999.99</v>
      </c>
      <c r="I81" s="15"/>
      <c r="J81" s="15"/>
      <c r="K81" s="15">
        <v>31999.24</v>
      </c>
      <c r="L81" s="15"/>
      <c r="M81" s="15">
        <v>24553.48</v>
      </c>
      <c r="N81" s="11"/>
      <c r="O81" s="11"/>
      <c r="P81" s="11"/>
      <c r="Q81" s="11"/>
      <c r="R81" s="11">
        <f>+(F81+G81+H81+I81+J81+K81+L81+M81+N81+O81+P81+Q81)</f>
        <v>201552.71</v>
      </c>
      <c r="S81" s="11">
        <f t="shared" si="13"/>
        <v>-1552.7099999999919</v>
      </c>
      <c r="T81" s="6"/>
    </row>
    <row r="82" spans="1:21" s="3" customFormat="1" ht="15.75" x14ac:dyDescent="0.25">
      <c r="A82" s="13" t="s">
        <v>98</v>
      </c>
      <c r="B82" s="14" t="s">
        <v>150</v>
      </c>
      <c r="C82" s="11">
        <v>100000</v>
      </c>
      <c r="D82" s="11">
        <v>28308</v>
      </c>
      <c r="E82" s="11">
        <f t="shared" si="12"/>
        <v>128308</v>
      </c>
      <c r="F82" s="15"/>
      <c r="G82" s="15"/>
      <c r="H82" s="15">
        <v>106200</v>
      </c>
      <c r="I82" s="15"/>
      <c r="J82" s="15">
        <v>97940</v>
      </c>
      <c r="K82" s="15"/>
      <c r="L82" s="15"/>
      <c r="M82" s="15">
        <v>40875.199999999997</v>
      </c>
      <c r="N82" s="11">
        <v>49678</v>
      </c>
      <c r="O82" s="11"/>
      <c r="P82" s="11"/>
      <c r="Q82" s="11"/>
      <c r="R82" s="11">
        <f>+(F82+G82+H82+I82+J82+K82+L82+M82+N82+O82+P82+Q82)</f>
        <v>294693.2</v>
      </c>
      <c r="S82" s="11">
        <f t="shared" si="13"/>
        <v>-166385.20000000001</v>
      </c>
      <c r="T82" s="6"/>
    </row>
    <row r="83" spans="1:21" s="3" customFormat="1" ht="15.75" x14ac:dyDescent="0.25">
      <c r="A83" s="13" t="s">
        <v>164</v>
      </c>
      <c r="B83" s="14" t="s">
        <v>165</v>
      </c>
      <c r="C83" s="11">
        <v>0</v>
      </c>
      <c r="D83" s="11">
        <v>6844</v>
      </c>
      <c r="E83" s="11">
        <f t="shared" si="12"/>
        <v>6844</v>
      </c>
      <c r="F83" s="15"/>
      <c r="G83" s="15"/>
      <c r="H83" s="15"/>
      <c r="I83" s="15"/>
      <c r="J83" s="15"/>
      <c r="K83" s="15">
        <v>6844</v>
      </c>
      <c r="L83" s="15"/>
      <c r="M83" s="15"/>
      <c r="N83" s="11"/>
      <c r="O83" s="11"/>
      <c r="P83" s="11"/>
      <c r="Q83" s="11"/>
      <c r="R83" s="11">
        <v>6844</v>
      </c>
      <c r="S83" s="11">
        <f t="shared" si="13"/>
        <v>0</v>
      </c>
      <c r="T83" s="6"/>
    </row>
    <row r="84" spans="1:21" s="3" customFormat="1" ht="15.75" x14ac:dyDescent="0.25">
      <c r="A84" s="13" t="s">
        <v>216</v>
      </c>
      <c r="B84" s="14" t="s">
        <v>217</v>
      </c>
      <c r="C84" s="11">
        <v>0</v>
      </c>
      <c r="D84" s="11">
        <v>1428921</v>
      </c>
      <c r="E84" s="11">
        <f t="shared" si="12"/>
        <v>1428921</v>
      </c>
      <c r="F84" s="15"/>
      <c r="G84" s="15"/>
      <c r="H84" s="15"/>
      <c r="I84" s="15"/>
      <c r="J84" s="15"/>
      <c r="K84" s="15"/>
      <c r="L84" s="15"/>
      <c r="M84" s="15"/>
      <c r="N84" s="11"/>
      <c r="O84" s="11"/>
      <c r="P84" s="11"/>
      <c r="Q84" s="11"/>
      <c r="R84" s="11"/>
      <c r="S84" s="11">
        <v>1428921</v>
      </c>
      <c r="T84" s="6"/>
    </row>
    <row r="85" spans="1:21" s="3" customFormat="1" ht="15.75" x14ac:dyDescent="0.25">
      <c r="A85" s="13" t="s">
        <v>218</v>
      </c>
      <c r="B85" s="14" t="s">
        <v>219</v>
      </c>
      <c r="C85" s="11">
        <v>0</v>
      </c>
      <c r="D85" s="11">
        <v>1504500</v>
      </c>
      <c r="E85" s="11">
        <f t="shared" si="12"/>
        <v>1504500</v>
      </c>
      <c r="F85" s="15"/>
      <c r="G85" s="15"/>
      <c r="H85" s="15"/>
      <c r="I85" s="15"/>
      <c r="J85" s="15"/>
      <c r="K85" s="15"/>
      <c r="L85" s="15"/>
      <c r="M85" s="15"/>
      <c r="N85" s="11"/>
      <c r="O85" s="11"/>
      <c r="P85" s="11"/>
      <c r="Q85" s="11"/>
      <c r="R85" s="11"/>
      <c r="S85" s="11">
        <v>1504500</v>
      </c>
      <c r="T85" s="6"/>
    </row>
    <row r="86" spans="1:21" s="3" customFormat="1" ht="15.75" x14ac:dyDescent="0.25">
      <c r="A86" s="13" t="s">
        <v>123</v>
      </c>
      <c r="B86" s="14" t="s">
        <v>125</v>
      </c>
      <c r="C86" s="11">
        <v>4484</v>
      </c>
      <c r="D86" s="11">
        <v>0</v>
      </c>
      <c r="E86" s="11">
        <f t="shared" si="12"/>
        <v>4484</v>
      </c>
      <c r="F86" s="15"/>
      <c r="G86" s="15"/>
      <c r="H86" s="15"/>
      <c r="I86" s="15"/>
      <c r="J86" s="15"/>
      <c r="K86" s="15">
        <v>20296</v>
      </c>
      <c r="L86" s="15"/>
      <c r="M86" s="15"/>
      <c r="N86" s="11"/>
      <c r="O86" s="11"/>
      <c r="P86" s="11"/>
      <c r="Q86" s="11"/>
      <c r="R86" s="11">
        <f>+(F86+G86+H86+I86+J86+K86+L86+M86+N86+O86+P86+Q86)</f>
        <v>20296</v>
      </c>
      <c r="S86" s="11">
        <f t="shared" si="13"/>
        <v>-15812</v>
      </c>
      <c r="T86" s="6"/>
    </row>
    <row r="87" spans="1:21" s="3" customFormat="1" ht="15.75" x14ac:dyDescent="0.25">
      <c r="A87" s="13" t="s">
        <v>162</v>
      </c>
      <c r="B87" s="14" t="s">
        <v>163</v>
      </c>
      <c r="C87" s="11">
        <v>0</v>
      </c>
      <c r="D87" s="11">
        <v>65502</v>
      </c>
      <c r="E87" s="11">
        <f t="shared" si="12"/>
        <v>65502</v>
      </c>
      <c r="F87" s="15"/>
      <c r="G87" s="15"/>
      <c r="H87" s="15"/>
      <c r="I87" s="15"/>
      <c r="J87" s="15"/>
      <c r="K87" s="15">
        <v>65681.25</v>
      </c>
      <c r="L87" s="15"/>
      <c r="M87" s="15"/>
      <c r="N87" s="11"/>
      <c r="O87" s="11"/>
      <c r="P87" s="11"/>
      <c r="Q87" s="11"/>
      <c r="R87" s="11">
        <v>65681.25</v>
      </c>
      <c r="S87" s="11">
        <f t="shared" si="13"/>
        <v>-179.25</v>
      </c>
      <c r="T87" s="6"/>
    </row>
    <row r="88" spans="1:21" s="3" customFormat="1" ht="15.75" x14ac:dyDescent="0.25">
      <c r="A88" s="13" t="s">
        <v>148</v>
      </c>
      <c r="B88" s="14" t="s">
        <v>149</v>
      </c>
      <c r="C88" s="11">
        <v>0</v>
      </c>
      <c r="D88" s="11">
        <v>15992</v>
      </c>
      <c r="E88" s="11">
        <f t="shared" si="12"/>
        <v>15992</v>
      </c>
      <c r="F88" s="15"/>
      <c r="G88" s="15"/>
      <c r="H88" s="15"/>
      <c r="I88" s="15"/>
      <c r="J88" s="15"/>
      <c r="K88" s="15"/>
      <c r="L88" s="15"/>
      <c r="M88" s="15"/>
      <c r="N88" s="11"/>
      <c r="O88" s="11"/>
      <c r="P88" s="11"/>
      <c r="Q88" s="11"/>
      <c r="R88" s="11">
        <f>SUM(H88:Q88)</f>
        <v>0</v>
      </c>
      <c r="S88" s="11">
        <f t="shared" si="13"/>
        <v>15992</v>
      </c>
      <c r="T88" s="6"/>
    </row>
    <row r="89" spans="1:21" s="3" customFormat="1" ht="15.75" x14ac:dyDescent="0.25">
      <c r="A89" s="17" t="s">
        <v>220</v>
      </c>
      <c r="B89" s="117" t="s">
        <v>221</v>
      </c>
      <c r="C89" s="116">
        <v>0</v>
      </c>
      <c r="D89" s="11">
        <v>1949832</v>
      </c>
      <c r="E89" s="11">
        <f t="shared" si="12"/>
        <v>1949832</v>
      </c>
      <c r="F89" s="15"/>
      <c r="G89" s="15"/>
      <c r="H89" s="15"/>
      <c r="I89" s="15"/>
      <c r="J89" s="15"/>
      <c r="K89" s="15"/>
      <c r="L89" s="15"/>
      <c r="M89" s="15"/>
      <c r="N89" s="11"/>
      <c r="O89" s="11"/>
      <c r="P89" s="11"/>
      <c r="Q89" s="11"/>
      <c r="R89" s="11"/>
      <c r="S89" s="11">
        <v>1949832</v>
      </c>
      <c r="T89" s="6"/>
    </row>
    <row r="90" spans="1:21" s="20" customFormat="1" ht="15.75" x14ac:dyDescent="0.25">
      <c r="A90" s="1"/>
      <c r="B90" s="22" t="s">
        <v>47</v>
      </c>
      <c r="C90" s="22">
        <f>SUM(C79:C89)</f>
        <v>604484</v>
      </c>
      <c r="D90" s="22">
        <f>SUM(D79:D89)</f>
        <v>4927553</v>
      </c>
      <c r="E90" s="22">
        <v>5532037</v>
      </c>
      <c r="F90" s="22">
        <f t="shared" ref="F90:R90" si="14">SUM(F79:F88)</f>
        <v>0</v>
      </c>
      <c r="G90" s="22">
        <f t="shared" si="14"/>
        <v>0</v>
      </c>
      <c r="H90" s="22">
        <f t="shared" si="14"/>
        <v>251199.99</v>
      </c>
      <c r="I90" s="22">
        <f t="shared" si="14"/>
        <v>0</v>
      </c>
      <c r="J90" s="22">
        <f t="shared" si="14"/>
        <v>97940</v>
      </c>
      <c r="K90" s="22">
        <f t="shared" si="14"/>
        <v>133901.65</v>
      </c>
      <c r="L90" s="22">
        <f t="shared" si="14"/>
        <v>0</v>
      </c>
      <c r="M90" s="22">
        <f t="shared" si="14"/>
        <v>100446.36</v>
      </c>
      <c r="N90" s="22">
        <f t="shared" si="14"/>
        <v>49678</v>
      </c>
      <c r="O90" s="22">
        <f t="shared" si="14"/>
        <v>0</v>
      </c>
      <c r="P90" s="22">
        <f t="shared" si="14"/>
        <v>0</v>
      </c>
      <c r="Q90" s="22">
        <f t="shared" si="14"/>
        <v>0</v>
      </c>
      <c r="R90" s="22">
        <f t="shared" si="14"/>
        <v>633166</v>
      </c>
      <c r="S90" s="22">
        <f>SUM(S79:S89)</f>
        <v>4898871</v>
      </c>
      <c r="T90" s="6"/>
    </row>
    <row r="91" spans="1:21" s="3" customFormat="1" ht="15.75" x14ac:dyDescent="0.25">
      <c r="A91" s="1"/>
      <c r="B91" s="22" t="s">
        <v>47</v>
      </c>
      <c r="C91" s="22">
        <f t="shared" ref="C91:Q91" si="15">+C21+C41+C78+C90</f>
        <v>116947738</v>
      </c>
      <c r="D91" s="22">
        <f t="shared" si="15"/>
        <v>11640731</v>
      </c>
      <c r="E91" s="22">
        <f t="shared" si="15"/>
        <v>128588469</v>
      </c>
      <c r="F91" s="22">
        <f t="shared" si="15"/>
        <v>6210360.2700000005</v>
      </c>
      <c r="G91" s="22">
        <f t="shared" si="15"/>
        <v>8302127.2699999996</v>
      </c>
      <c r="H91" s="22">
        <f t="shared" si="15"/>
        <v>8388004.540000001</v>
      </c>
      <c r="I91" s="22">
        <f t="shared" si="15"/>
        <v>7724227.4700000007</v>
      </c>
      <c r="J91" s="22">
        <f t="shared" si="15"/>
        <v>13523049.43</v>
      </c>
      <c r="K91" s="22">
        <f t="shared" si="15"/>
        <v>8741993.7200000007</v>
      </c>
      <c r="L91" s="22">
        <f t="shared" si="15"/>
        <v>9376166.379999999</v>
      </c>
      <c r="M91" s="22">
        <f t="shared" si="15"/>
        <v>10749740.529999999</v>
      </c>
      <c r="N91" s="22">
        <f t="shared" si="15"/>
        <v>9500204.5700000003</v>
      </c>
      <c r="O91" s="22">
        <f t="shared" si="15"/>
        <v>0</v>
      </c>
      <c r="P91" s="22">
        <f t="shared" si="15"/>
        <v>0</v>
      </c>
      <c r="Q91" s="22">
        <f t="shared" si="15"/>
        <v>0</v>
      </c>
      <c r="R91" s="22">
        <f>+R21+R41+R78+R90</f>
        <v>82515874.180000007</v>
      </c>
      <c r="S91" s="22">
        <f>+S21+S41+S78+S90</f>
        <v>47035244.719999999</v>
      </c>
      <c r="T91" s="6"/>
    </row>
    <row r="92" spans="1:21" s="3" customFormat="1" ht="15.75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"/>
    </row>
    <row r="96" spans="1:21" ht="21.75" customHeight="1" x14ac:dyDescent="0.3">
      <c r="A96" s="126" t="s">
        <v>223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37"/>
      <c r="U96" s="37"/>
    </row>
    <row r="97" spans="1:21" ht="20.25" x14ac:dyDescent="0.3">
      <c r="A97" s="125" t="s">
        <v>224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39"/>
      <c r="U97" s="39"/>
    </row>
    <row r="98" spans="1:21" ht="18.75" x14ac:dyDescent="0.3">
      <c r="A98" s="127" t="s">
        <v>225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38"/>
      <c r="U98" s="38"/>
    </row>
    <row r="99" spans="1:21" x14ac:dyDescent="0.25">
      <c r="A99" s="123"/>
      <c r="B99" s="123"/>
      <c r="C99" s="123"/>
      <c r="D99" s="123"/>
      <c r="E99" s="123"/>
      <c r="F99" s="123"/>
      <c r="G99" s="123"/>
      <c r="H99" s="123"/>
      <c r="I99" s="46"/>
      <c r="J99" s="46"/>
      <c r="K99" s="38"/>
      <c r="L99" s="38"/>
      <c r="M99" s="38"/>
      <c r="N99" s="38"/>
      <c r="O99" s="38"/>
      <c r="P99" s="38"/>
      <c r="Q99" s="38"/>
      <c r="R99" s="38"/>
      <c r="S99" s="61"/>
      <c r="T99" s="38"/>
      <c r="U99" s="38"/>
    </row>
    <row r="100" spans="1:21" ht="15.75" x14ac:dyDescent="0.25">
      <c r="A100" s="40"/>
      <c r="B100" s="40"/>
      <c r="C100" s="40"/>
      <c r="D100" s="59"/>
      <c r="E100" s="59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62"/>
      <c r="T100" s="40"/>
      <c r="U100" s="40"/>
    </row>
    <row r="101" spans="1:21" ht="15.75" x14ac:dyDescent="0.25">
      <c r="A101" s="124"/>
      <c r="B101" s="124"/>
      <c r="C101" s="124"/>
      <c r="D101" s="124"/>
      <c r="E101" s="124"/>
      <c r="F101" s="124"/>
      <c r="G101" s="124"/>
      <c r="H101" s="124"/>
      <c r="I101" s="47"/>
      <c r="J101" s="47"/>
      <c r="N101" s="5"/>
    </row>
    <row r="102" spans="1:21" x14ac:dyDescent="0.25">
      <c r="A102" s="122"/>
      <c r="B102" s="122"/>
      <c r="C102" s="122"/>
      <c r="D102" s="122"/>
      <c r="E102" s="122"/>
      <c r="F102" s="122"/>
      <c r="G102" s="122"/>
      <c r="H102" s="122"/>
      <c r="N102" s="5"/>
    </row>
    <row r="103" spans="1:21" ht="15.75" x14ac:dyDescent="0.25">
      <c r="A103" s="42"/>
      <c r="B103" s="43"/>
      <c r="C103" s="6"/>
      <c r="D103" s="6"/>
      <c r="E103" s="6"/>
      <c r="F103" s="6"/>
    </row>
    <row r="104" spans="1:21" ht="15.75" x14ac:dyDescent="0.25">
      <c r="A104" s="42"/>
      <c r="B104" s="48"/>
      <c r="C104" s="44"/>
      <c r="D104" s="44"/>
      <c r="E104" s="44"/>
      <c r="F104" s="44"/>
      <c r="G104" s="44"/>
    </row>
    <row r="105" spans="1:21" ht="15.75" x14ac:dyDescent="0.25">
      <c r="A105" s="42"/>
      <c r="B105" s="48"/>
      <c r="C105" s="44"/>
      <c r="D105" s="44"/>
      <c r="E105" s="44"/>
      <c r="F105" s="44"/>
      <c r="G105" s="44"/>
    </row>
    <row r="106" spans="1:21" ht="15.75" x14ac:dyDescent="0.25">
      <c r="A106" s="42"/>
      <c r="B106" s="48"/>
      <c r="C106" s="44"/>
      <c r="D106" s="44"/>
      <c r="E106" s="44"/>
      <c r="F106" s="44"/>
      <c r="G106" s="44"/>
    </row>
    <row r="107" spans="1:21" ht="15.75" x14ac:dyDescent="0.25">
      <c r="A107" s="42"/>
      <c r="B107" s="48"/>
      <c r="C107" s="44"/>
      <c r="D107" s="44"/>
      <c r="E107" s="44"/>
      <c r="F107" s="44"/>
      <c r="G107" s="44"/>
    </row>
    <row r="108" spans="1:21" ht="15.75" x14ac:dyDescent="0.25">
      <c r="A108" s="42"/>
      <c r="B108" s="48"/>
      <c r="C108" s="44"/>
      <c r="D108" s="44"/>
      <c r="E108" s="44"/>
      <c r="F108" s="44"/>
      <c r="G108" s="44"/>
    </row>
    <row r="109" spans="1:21" ht="15.75" x14ac:dyDescent="0.25">
      <c r="A109" s="42"/>
      <c r="B109" s="49"/>
      <c r="C109" s="44"/>
      <c r="D109" s="44"/>
      <c r="E109" s="44"/>
      <c r="F109" s="44"/>
      <c r="G109" s="44"/>
    </row>
    <row r="110" spans="1:21" ht="15.75" x14ac:dyDescent="0.25">
      <c r="A110" s="42"/>
      <c r="B110" s="49"/>
      <c r="C110" s="44"/>
      <c r="D110" s="44"/>
      <c r="E110" s="44"/>
      <c r="F110" s="44"/>
      <c r="G110" s="44"/>
    </row>
    <row r="111" spans="1:21" ht="15.75" x14ac:dyDescent="0.25">
      <c r="A111" s="42"/>
      <c r="B111" s="49"/>
      <c r="C111" s="44"/>
      <c r="D111" s="44"/>
      <c r="E111" s="44"/>
      <c r="F111" s="44"/>
      <c r="G111" s="44"/>
    </row>
    <row r="112" spans="1:21" ht="15.75" x14ac:dyDescent="0.25">
      <c r="A112" s="42"/>
      <c r="B112" s="43"/>
      <c r="C112" s="44"/>
      <c r="D112" s="44"/>
      <c r="E112" s="44"/>
      <c r="F112" s="43"/>
      <c r="G112" s="43"/>
    </row>
    <row r="113" spans="1:10" ht="15.75" x14ac:dyDescent="0.25">
      <c r="A113" s="42"/>
      <c r="B113" s="43"/>
      <c r="C113" s="44"/>
      <c r="D113" s="44"/>
      <c r="E113" s="44"/>
      <c r="F113" s="44"/>
    </row>
    <row r="114" spans="1:10" ht="15.75" x14ac:dyDescent="0.25">
      <c r="A114" s="42"/>
      <c r="B114" s="43"/>
      <c r="C114" s="6"/>
      <c r="D114" s="6"/>
      <c r="E114" s="6"/>
      <c r="F114" s="6"/>
    </row>
    <row r="115" spans="1:10" ht="15.75" x14ac:dyDescent="0.25">
      <c r="A115" s="42"/>
      <c r="B115" s="43"/>
      <c r="C115" s="6"/>
      <c r="D115" s="6"/>
      <c r="E115" s="6"/>
      <c r="F115" s="6"/>
    </row>
    <row r="116" spans="1:10" ht="20.25" x14ac:dyDescent="0.3">
      <c r="A116" s="42"/>
      <c r="B116" s="36"/>
      <c r="C116" s="36"/>
      <c r="D116" s="36"/>
      <c r="E116" s="36"/>
      <c r="F116" s="36"/>
    </row>
    <row r="117" spans="1:10" ht="20.25" x14ac:dyDescent="0.3">
      <c r="A117" s="42"/>
      <c r="B117" s="35"/>
      <c r="C117" s="35"/>
      <c r="D117" s="35"/>
      <c r="E117" s="35"/>
      <c r="F117" s="35"/>
    </row>
    <row r="118" spans="1:10" ht="20.25" x14ac:dyDescent="0.3">
      <c r="A118" s="44"/>
      <c r="B118" s="35"/>
      <c r="C118" s="35"/>
      <c r="D118" s="35"/>
      <c r="E118" s="35"/>
      <c r="F118" s="35"/>
    </row>
    <row r="122" spans="1:10" x14ac:dyDescent="0.25">
      <c r="A122" s="41"/>
      <c r="B122" s="45"/>
      <c r="C122" s="41"/>
      <c r="D122" s="41"/>
      <c r="E122" s="41"/>
      <c r="F122" s="41"/>
      <c r="G122" s="44"/>
      <c r="H122" s="44"/>
      <c r="I122" s="44"/>
      <c r="J122" s="44"/>
    </row>
    <row r="123" spans="1:10" x14ac:dyDescent="0.25">
      <c r="A123" s="41"/>
      <c r="B123" s="45"/>
      <c r="C123" s="41"/>
      <c r="D123" s="41"/>
      <c r="E123" s="41"/>
      <c r="F123" s="41"/>
      <c r="G123" s="44"/>
      <c r="H123" s="44"/>
      <c r="I123" s="44"/>
      <c r="J123" s="44"/>
    </row>
    <row r="124" spans="1:10" x14ac:dyDescent="0.25">
      <c r="A124" s="41"/>
      <c r="B124" s="45"/>
      <c r="C124" s="41"/>
      <c r="D124" s="41"/>
      <c r="E124" s="41"/>
      <c r="F124" s="41"/>
      <c r="G124" s="44"/>
      <c r="H124" s="44"/>
      <c r="I124" s="44"/>
      <c r="J124" s="44"/>
    </row>
    <row r="125" spans="1:10" x14ac:dyDescent="0.25">
      <c r="A125" s="41"/>
      <c r="B125" s="45"/>
      <c r="C125" s="41"/>
      <c r="D125" s="41"/>
      <c r="E125" s="41"/>
      <c r="F125" s="41"/>
      <c r="G125" s="44"/>
      <c r="H125" s="44"/>
      <c r="I125" s="44"/>
      <c r="J125" s="44"/>
    </row>
    <row r="126" spans="1:10" x14ac:dyDescent="0.25">
      <c r="A126" s="41"/>
      <c r="B126" s="45"/>
      <c r="C126" s="41"/>
      <c r="D126" s="41"/>
      <c r="E126" s="41"/>
      <c r="F126" s="41"/>
      <c r="G126" s="44"/>
      <c r="H126" s="44"/>
      <c r="I126" s="44"/>
      <c r="J126" s="44"/>
    </row>
    <row r="127" spans="1:10" x14ac:dyDescent="0.25">
      <c r="A127" s="41"/>
      <c r="B127" s="45"/>
      <c r="C127" s="41"/>
      <c r="D127" s="41"/>
      <c r="E127" s="41"/>
      <c r="F127" s="41"/>
      <c r="G127" s="44"/>
      <c r="H127" s="44"/>
      <c r="I127" s="44"/>
      <c r="J127" s="44"/>
    </row>
    <row r="128" spans="1:10" x14ac:dyDescent="0.25">
      <c r="A128" s="41"/>
      <c r="B128" s="45"/>
      <c r="C128" s="41"/>
      <c r="D128" s="41"/>
      <c r="E128" s="41"/>
      <c r="F128" s="41"/>
      <c r="G128" s="44"/>
      <c r="H128" s="44"/>
      <c r="I128" s="44"/>
      <c r="J128" s="44"/>
    </row>
    <row r="129" spans="1:10" x14ac:dyDescent="0.25">
      <c r="A129" s="41"/>
      <c r="B129" s="45"/>
      <c r="C129" s="41"/>
      <c r="D129" s="41"/>
      <c r="E129" s="41"/>
      <c r="F129" s="41"/>
      <c r="G129" s="44"/>
      <c r="H129" s="44"/>
      <c r="I129" s="44"/>
      <c r="J129" s="44"/>
    </row>
    <row r="130" spans="1:10" x14ac:dyDescent="0.25">
      <c r="A130" s="41"/>
      <c r="B130" s="45"/>
      <c r="C130" s="41"/>
      <c r="D130" s="41"/>
      <c r="E130" s="41"/>
      <c r="F130" s="41"/>
      <c r="G130" s="44"/>
      <c r="H130" s="44"/>
      <c r="I130" s="44"/>
      <c r="J130" s="44"/>
    </row>
    <row r="131" spans="1:10" x14ac:dyDescent="0.25">
      <c r="A131" s="41"/>
      <c r="B131" s="45"/>
      <c r="C131" s="41"/>
      <c r="D131" s="41"/>
      <c r="E131" s="41"/>
      <c r="F131" s="41"/>
      <c r="G131" s="44"/>
      <c r="H131" s="44"/>
      <c r="I131" s="44"/>
      <c r="J131" s="44"/>
    </row>
    <row r="132" spans="1:10" x14ac:dyDescent="0.25">
      <c r="A132" s="41"/>
      <c r="B132" s="45"/>
      <c r="C132" s="41"/>
      <c r="D132" s="41"/>
      <c r="E132" s="41"/>
      <c r="F132" s="41"/>
      <c r="G132" s="44"/>
      <c r="H132" s="44"/>
      <c r="I132" s="44"/>
      <c r="J132" s="44"/>
    </row>
    <row r="133" spans="1:10" x14ac:dyDescent="0.25">
      <c r="A133" s="41"/>
      <c r="B133" s="45"/>
      <c r="C133" s="41"/>
      <c r="D133" s="41"/>
      <c r="E133" s="41"/>
      <c r="F133" s="41"/>
      <c r="G133" s="44"/>
      <c r="H133" s="44"/>
      <c r="I133" s="44"/>
      <c r="J133" s="44"/>
    </row>
    <row r="134" spans="1:10" x14ac:dyDescent="0.25">
      <c r="A134" s="41"/>
      <c r="B134" s="45"/>
      <c r="C134" s="41"/>
      <c r="D134" s="41"/>
      <c r="E134" s="41"/>
      <c r="F134" s="41"/>
      <c r="G134" s="44"/>
      <c r="H134" s="44"/>
      <c r="I134" s="44"/>
      <c r="J134" s="44"/>
    </row>
    <row r="135" spans="1:10" x14ac:dyDescent="0.25">
      <c r="A135" s="41"/>
      <c r="B135" s="45"/>
      <c r="C135" s="41"/>
      <c r="D135" s="41"/>
      <c r="E135" s="41"/>
      <c r="F135" s="41"/>
      <c r="G135" s="44"/>
      <c r="H135" s="44"/>
      <c r="I135" s="44"/>
      <c r="J135" s="44"/>
    </row>
    <row r="136" spans="1:10" x14ac:dyDescent="0.25">
      <c r="A136" s="41"/>
      <c r="B136" s="45"/>
      <c r="C136" s="41"/>
      <c r="D136" s="41"/>
      <c r="E136" s="41"/>
      <c r="F136" s="41"/>
      <c r="G136" s="44"/>
      <c r="H136" s="44"/>
      <c r="I136" s="44"/>
      <c r="J136" s="44"/>
    </row>
    <row r="137" spans="1:10" x14ac:dyDescent="0.25">
      <c r="A137" s="41"/>
      <c r="B137" s="45"/>
      <c r="C137" s="41"/>
      <c r="D137" s="41"/>
      <c r="E137" s="41"/>
      <c r="F137" s="41"/>
      <c r="G137" s="44"/>
      <c r="H137" s="44"/>
      <c r="I137" s="44"/>
      <c r="J137" s="44"/>
    </row>
    <row r="138" spans="1:10" x14ac:dyDescent="0.25">
      <c r="A138" s="41"/>
      <c r="B138" s="45"/>
      <c r="C138" s="41"/>
      <c r="D138" s="41"/>
      <c r="E138" s="41"/>
      <c r="F138" s="41"/>
      <c r="G138" s="44"/>
      <c r="H138" s="44"/>
      <c r="I138" s="44"/>
      <c r="J138" s="44"/>
    </row>
    <row r="139" spans="1:10" x14ac:dyDescent="0.25">
      <c r="A139" s="41"/>
      <c r="B139" s="45"/>
      <c r="C139" s="41"/>
      <c r="D139" s="41"/>
      <c r="E139" s="41"/>
      <c r="F139" s="41"/>
      <c r="G139" s="44"/>
      <c r="H139" s="44"/>
      <c r="I139" s="44"/>
      <c r="J139" s="44"/>
    </row>
    <row r="140" spans="1:10" x14ac:dyDescent="0.25">
      <c r="A140" s="41"/>
      <c r="B140" s="45"/>
      <c r="C140" s="41"/>
      <c r="D140" s="41"/>
      <c r="E140" s="41"/>
      <c r="F140" s="41"/>
      <c r="G140" s="44"/>
      <c r="H140" s="44"/>
      <c r="I140" s="44"/>
      <c r="J140" s="44"/>
    </row>
    <row r="141" spans="1:10" x14ac:dyDescent="0.25">
      <c r="A141" s="41"/>
      <c r="B141" s="45"/>
      <c r="C141" s="41"/>
      <c r="D141" s="41"/>
      <c r="E141" s="41"/>
      <c r="F141" s="41"/>
      <c r="G141" s="44"/>
      <c r="H141" s="44"/>
      <c r="I141" s="44"/>
      <c r="J141" s="44"/>
    </row>
    <row r="142" spans="1:10" x14ac:dyDescent="0.25">
      <c r="A142" s="41"/>
      <c r="B142" s="45"/>
      <c r="C142" s="41"/>
      <c r="D142" s="41"/>
      <c r="E142" s="41"/>
      <c r="F142" s="41"/>
      <c r="G142" s="44"/>
      <c r="H142" s="44"/>
      <c r="I142" s="44"/>
      <c r="J142" s="44"/>
    </row>
    <row r="143" spans="1:10" x14ac:dyDescent="0.25">
      <c r="A143" s="41"/>
      <c r="B143" s="45"/>
      <c r="C143" s="41"/>
      <c r="D143" s="41"/>
      <c r="E143" s="41"/>
      <c r="F143" s="41"/>
      <c r="G143" s="44"/>
      <c r="H143" s="44"/>
      <c r="I143" s="44"/>
      <c r="J143" s="44"/>
    </row>
    <row r="144" spans="1:10" x14ac:dyDescent="0.25">
      <c r="A144" s="41"/>
      <c r="B144" s="45"/>
      <c r="C144" s="41"/>
      <c r="D144" s="41"/>
      <c r="E144" s="41"/>
      <c r="F144" s="41"/>
      <c r="G144" s="44"/>
      <c r="H144" s="44"/>
      <c r="I144" s="44"/>
      <c r="J144" s="44"/>
    </row>
    <row r="145" spans="1:10" x14ac:dyDescent="0.25">
      <c r="A145" s="41"/>
      <c r="B145" s="45"/>
      <c r="C145" s="41"/>
      <c r="D145" s="41"/>
      <c r="E145" s="41"/>
      <c r="F145" s="41"/>
      <c r="G145" s="44"/>
      <c r="H145" s="44"/>
      <c r="I145" s="44"/>
      <c r="J145" s="44"/>
    </row>
    <row r="146" spans="1:10" x14ac:dyDescent="0.25">
      <c r="A146" s="41"/>
      <c r="B146" s="45"/>
      <c r="C146" s="41"/>
      <c r="D146" s="41"/>
      <c r="E146" s="41"/>
      <c r="F146" s="41"/>
      <c r="G146" s="44"/>
      <c r="H146" s="44"/>
      <c r="I146" s="44"/>
      <c r="J146" s="44"/>
    </row>
    <row r="147" spans="1:10" x14ac:dyDescent="0.25">
      <c r="A147" s="41"/>
      <c r="B147" s="45"/>
      <c r="C147" s="41"/>
      <c r="D147" s="41"/>
      <c r="E147" s="41"/>
      <c r="F147" s="41"/>
      <c r="G147" s="44"/>
      <c r="H147" s="44"/>
      <c r="I147" s="44"/>
      <c r="J147" s="44"/>
    </row>
    <row r="148" spans="1:10" x14ac:dyDescent="0.25">
      <c r="A148" s="41"/>
      <c r="B148" s="45"/>
      <c r="C148" s="41"/>
      <c r="D148" s="41"/>
      <c r="E148" s="41"/>
      <c r="F148" s="41"/>
      <c r="G148" s="44"/>
      <c r="H148" s="44"/>
      <c r="I148" s="44"/>
      <c r="J148" s="44"/>
    </row>
    <row r="149" spans="1:10" x14ac:dyDescent="0.25">
      <c r="A149" s="41"/>
      <c r="B149" s="45"/>
      <c r="C149" s="41"/>
      <c r="D149" s="41"/>
      <c r="E149" s="41"/>
      <c r="F149" s="41"/>
      <c r="G149" s="44"/>
      <c r="H149" s="44"/>
      <c r="I149" s="44"/>
      <c r="J149" s="44"/>
    </row>
    <row r="150" spans="1:10" x14ac:dyDescent="0.25">
      <c r="A150" s="41"/>
      <c r="B150" s="45"/>
      <c r="C150" s="41"/>
      <c r="D150" s="41"/>
      <c r="E150" s="41"/>
      <c r="F150" s="41"/>
      <c r="G150" s="44"/>
      <c r="H150" s="44"/>
      <c r="I150" s="44"/>
      <c r="J150" s="44"/>
    </row>
    <row r="151" spans="1:10" x14ac:dyDescent="0.25">
      <c r="A151" s="41"/>
      <c r="B151" s="45"/>
      <c r="C151" s="41"/>
      <c r="D151" s="41"/>
      <c r="E151" s="41"/>
      <c r="F151" s="41"/>
      <c r="G151" s="44"/>
      <c r="H151" s="44"/>
      <c r="I151" s="44"/>
      <c r="J151" s="44"/>
    </row>
    <row r="152" spans="1:10" x14ac:dyDescent="0.25">
      <c r="A152" s="41"/>
      <c r="B152" s="45"/>
      <c r="C152" s="41"/>
      <c r="D152" s="41"/>
      <c r="E152" s="41"/>
      <c r="F152" s="41"/>
      <c r="G152" s="44"/>
      <c r="H152" s="44"/>
      <c r="I152" s="44"/>
      <c r="J152" s="44"/>
    </row>
    <row r="153" spans="1:10" x14ac:dyDescent="0.25">
      <c r="A153" s="41"/>
      <c r="B153" s="45"/>
      <c r="C153" s="41"/>
      <c r="D153" s="41"/>
      <c r="E153" s="41"/>
      <c r="F153" s="41"/>
      <c r="G153" s="44"/>
      <c r="H153" s="44"/>
      <c r="I153" s="44"/>
      <c r="J153" s="44"/>
    </row>
    <row r="154" spans="1:10" x14ac:dyDescent="0.25">
      <c r="A154" s="41"/>
      <c r="B154" s="45"/>
      <c r="C154" s="41"/>
      <c r="D154" s="41"/>
      <c r="E154" s="41"/>
      <c r="F154" s="41"/>
      <c r="G154" s="44"/>
      <c r="H154" s="44"/>
      <c r="I154" s="44"/>
      <c r="J154" s="44"/>
    </row>
    <row r="155" spans="1:10" x14ac:dyDescent="0.25">
      <c r="A155" s="41"/>
      <c r="B155" s="45"/>
      <c r="C155" s="41"/>
      <c r="D155" s="41"/>
      <c r="E155" s="41"/>
      <c r="F155" s="41"/>
      <c r="G155" s="44"/>
      <c r="H155" s="44"/>
      <c r="I155" s="44"/>
      <c r="J155" s="44"/>
    </row>
    <row r="156" spans="1:10" x14ac:dyDescent="0.25">
      <c r="A156" s="41"/>
      <c r="B156" s="45"/>
      <c r="C156" s="41"/>
      <c r="D156" s="41"/>
      <c r="E156" s="41"/>
      <c r="F156" s="41"/>
      <c r="G156" s="44"/>
      <c r="H156" s="44"/>
      <c r="I156" s="44"/>
      <c r="J156" s="44"/>
    </row>
    <row r="157" spans="1:10" x14ac:dyDescent="0.25">
      <c r="A157" s="41"/>
      <c r="B157" s="45"/>
      <c r="C157" s="41"/>
      <c r="D157" s="41"/>
      <c r="E157" s="41"/>
      <c r="F157" s="41"/>
      <c r="G157" s="44"/>
      <c r="H157" s="44"/>
      <c r="I157" s="44"/>
      <c r="J157" s="44"/>
    </row>
    <row r="158" spans="1:10" x14ac:dyDescent="0.25">
      <c r="A158" s="41"/>
      <c r="B158" s="45"/>
      <c r="C158" s="41"/>
      <c r="D158" s="41"/>
      <c r="E158" s="41"/>
      <c r="F158" s="41"/>
      <c r="G158" s="44"/>
      <c r="H158" s="44"/>
      <c r="I158" s="44"/>
      <c r="J158" s="44"/>
    </row>
    <row r="159" spans="1:10" x14ac:dyDescent="0.25">
      <c r="A159" s="41"/>
      <c r="B159" s="45"/>
      <c r="C159" s="41"/>
      <c r="D159" s="41"/>
      <c r="E159" s="41"/>
      <c r="F159" s="41"/>
      <c r="G159" s="44"/>
      <c r="H159" s="44"/>
      <c r="I159" s="44"/>
      <c r="J159" s="44"/>
    </row>
    <row r="160" spans="1:10" x14ac:dyDescent="0.25">
      <c r="A160" s="41"/>
      <c r="B160" s="45"/>
      <c r="C160" s="41"/>
      <c r="D160" s="41"/>
      <c r="E160" s="41"/>
      <c r="F160" s="41"/>
      <c r="G160" s="44"/>
      <c r="H160" s="44"/>
      <c r="I160" s="44"/>
      <c r="J160" s="44"/>
    </row>
    <row r="161" spans="1:10" x14ac:dyDescent="0.25">
      <c r="A161" s="41"/>
      <c r="B161" s="45"/>
      <c r="C161" s="41"/>
      <c r="D161" s="41"/>
      <c r="E161" s="41"/>
      <c r="F161" s="41"/>
      <c r="G161" s="44"/>
      <c r="H161" s="44"/>
      <c r="I161" s="44"/>
      <c r="J161" s="44"/>
    </row>
    <row r="162" spans="1:10" x14ac:dyDescent="0.25">
      <c r="A162" s="41"/>
      <c r="B162" s="45"/>
      <c r="C162" s="41"/>
      <c r="D162" s="41"/>
      <c r="E162" s="41"/>
      <c r="F162" s="41"/>
      <c r="G162" s="44"/>
      <c r="H162" s="44"/>
      <c r="I162" s="44"/>
      <c r="J162" s="44"/>
    </row>
    <row r="163" spans="1:10" x14ac:dyDescent="0.25">
      <c r="A163" s="41"/>
      <c r="B163" s="45"/>
      <c r="C163" s="41"/>
      <c r="D163" s="41"/>
      <c r="E163" s="41"/>
      <c r="F163" s="41"/>
      <c r="G163" s="44"/>
      <c r="H163" s="44"/>
      <c r="I163" s="44"/>
      <c r="J163" s="44"/>
    </row>
    <row r="164" spans="1:10" x14ac:dyDescent="0.25">
      <c r="A164" s="41"/>
      <c r="B164" s="45"/>
      <c r="C164" s="41"/>
      <c r="D164" s="41"/>
      <c r="E164" s="41"/>
      <c r="F164" s="41"/>
      <c r="G164" s="44"/>
      <c r="H164" s="44"/>
      <c r="I164" s="44"/>
      <c r="J164" s="44"/>
    </row>
    <row r="165" spans="1:10" x14ac:dyDescent="0.25">
      <c r="A165" s="41"/>
      <c r="B165" s="45"/>
      <c r="C165" s="41"/>
      <c r="D165" s="41"/>
      <c r="E165" s="41"/>
      <c r="F165" s="41"/>
      <c r="G165" s="44"/>
      <c r="H165" s="44"/>
      <c r="I165" s="44"/>
      <c r="J165" s="44"/>
    </row>
    <row r="166" spans="1:10" x14ac:dyDescent="0.25">
      <c r="A166" s="41"/>
      <c r="B166" s="45"/>
      <c r="C166" s="41"/>
      <c r="D166" s="41"/>
      <c r="E166" s="41"/>
      <c r="F166" s="41"/>
      <c r="G166" s="44"/>
      <c r="H166" s="44"/>
      <c r="I166" s="44"/>
      <c r="J166" s="44"/>
    </row>
    <row r="167" spans="1:10" x14ac:dyDescent="0.25">
      <c r="A167" s="41"/>
      <c r="B167" s="45"/>
      <c r="C167" s="41"/>
      <c r="D167" s="41"/>
      <c r="E167" s="41"/>
      <c r="F167" s="41"/>
      <c r="G167" s="44"/>
      <c r="H167" s="44"/>
      <c r="I167" s="44"/>
      <c r="J167" s="44"/>
    </row>
    <row r="168" spans="1:10" x14ac:dyDescent="0.25">
      <c r="A168" s="41"/>
      <c r="B168" s="45"/>
      <c r="C168" s="41"/>
      <c r="D168" s="41"/>
      <c r="E168" s="41"/>
      <c r="F168" s="41"/>
      <c r="G168" s="44"/>
      <c r="H168" s="44"/>
      <c r="I168" s="44"/>
      <c r="J168" s="44"/>
    </row>
    <row r="169" spans="1:10" x14ac:dyDescent="0.25">
      <c r="A169" s="41"/>
      <c r="B169" s="45"/>
      <c r="C169" s="41"/>
      <c r="D169" s="41"/>
      <c r="E169" s="41"/>
      <c r="F169" s="41"/>
      <c r="G169" s="44"/>
      <c r="H169" s="44"/>
      <c r="I169" s="44"/>
      <c r="J169" s="44"/>
    </row>
    <row r="170" spans="1:10" x14ac:dyDescent="0.25">
      <c r="A170" s="41"/>
      <c r="B170" s="45"/>
      <c r="C170" s="41"/>
      <c r="D170" s="41"/>
      <c r="E170" s="41"/>
      <c r="F170" s="41"/>
      <c r="G170" s="44"/>
      <c r="H170" s="44"/>
      <c r="I170" s="44"/>
      <c r="J170" s="44"/>
    </row>
  </sheetData>
  <mergeCells count="24">
    <mergeCell ref="D6:J6"/>
    <mergeCell ref="D7:J7"/>
    <mergeCell ref="D8:J8"/>
    <mergeCell ref="Q11:Q12"/>
    <mergeCell ref="N11:N12"/>
    <mergeCell ref="A10:U10"/>
    <mergeCell ref="I11:I12"/>
    <mergeCell ref="J11:J12"/>
    <mergeCell ref="K11:K12"/>
    <mergeCell ref="A11:A12"/>
    <mergeCell ref="B11:B12"/>
    <mergeCell ref="F11:F12"/>
    <mergeCell ref="G11:G12"/>
    <mergeCell ref="H11:H12"/>
    <mergeCell ref="L11:L12"/>
    <mergeCell ref="M11:M12"/>
    <mergeCell ref="P11:P12"/>
    <mergeCell ref="O11:O12"/>
    <mergeCell ref="A102:H102"/>
    <mergeCell ref="A99:H99"/>
    <mergeCell ref="A101:H101"/>
    <mergeCell ref="A97:S97"/>
    <mergeCell ref="A96:S96"/>
    <mergeCell ref="A98:S98"/>
  </mergeCells>
  <pageMargins left="0.51181102362204722" right="0.15748031496062992" top="0.74803149606299213" bottom="0.74803149606299213" header="0.31496062992125984" footer="0.31496062992125984"/>
  <pageSetup scale="4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J12" sqref="J12"/>
    </sheetView>
  </sheetViews>
  <sheetFormatPr baseColWidth="10" defaultRowHeight="15" x14ac:dyDescent="0.25"/>
  <cols>
    <col min="1" max="1" width="7.7109375" bestFit="1" customWidth="1"/>
    <col min="2" max="2" width="31.7109375" bestFit="1" customWidth="1"/>
    <col min="3" max="3" width="15.140625" bestFit="1" customWidth="1"/>
    <col min="4" max="4" width="19.140625" bestFit="1" customWidth="1"/>
    <col min="5" max="5" width="21.5703125" customWidth="1"/>
    <col min="6" max="6" width="16.140625" customWidth="1"/>
    <col min="7" max="7" width="15" bestFit="1" customWidth="1"/>
    <col min="8" max="8" width="14.7109375" customWidth="1"/>
    <col min="11" max="11" width="12.7109375" bestFit="1" customWidth="1"/>
  </cols>
  <sheetData>
    <row r="1" spans="1:8" x14ac:dyDescent="0.25">
      <c r="B1" s="25"/>
      <c r="C1" s="25"/>
      <c r="D1" s="25"/>
      <c r="E1" s="25"/>
      <c r="F1" s="25"/>
    </row>
    <row r="2" spans="1:8" x14ac:dyDescent="0.25">
      <c r="B2" s="25"/>
      <c r="C2" s="25"/>
      <c r="D2" s="25"/>
      <c r="E2" s="25"/>
      <c r="F2" s="25"/>
    </row>
    <row r="3" spans="1:8" x14ac:dyDescent="0.25">
      <c r="B3" s="25"/>
      <c r="C3" s="25"/>
      <c r="D3" s="25"/>
      <c r="E3" s="25"/>
      <c r="F3" s="25"/>
    </row>
    <row r="4" spans="1:8" x14ac:dyDescent="0.25">
      <c r="B4" s="25"/>
      <c r="C4" s="25"/>
      <c r="D4" s="25"/>
      <c r="E4" s="25"/>
      <c r="F4" s="25"/>
    </row>
    <row r="5" spans="1:8" x14ac:dyDescent="0.25">
      <c r="B5" s="25"/>
      <c r="C5" s="25"/>
      <c r="D5" s="25"/>
      <c r="E5" s="25"/>
      <c r="F5" s="25"/>
    </row>
    <row r="6" spans="1:8" x14ac:dyDescent="0.25">
      <c r="B6" s="25"/>
      <c r="C6" s="25"/>
      <c r="D6" s="25"/>
      <c r="E6" s="25"/>
      <c r="F6" s="25"/>
    </row>
    <row r="7" spans="1:8" x14ac:dyDescent="0.25">
      <c r="A7" s="128" t="s">
        <v>102</v>
      </c>
      <c r="B7" s="128"/>
      <c r="C7" s="128"/>
      <c r="D7" s="128"/>
      <c r="E7" s="128"/>
      <c r="F7" s="128"/>
      <c r="G7" s="128"/>
    </row>
    <row r="8" spans="1:8" ht="20.25" x14ac:dyDescent="0.3">
      <c r="A8" s="129" t="s">
        <v>27</v>
      </c>
      <c r="B8" s="129"/>
      <c r="C8" s="129"/>
      <c r="D8" s="129"/>
      <c r="E8" s="129"/>
      <c r="F8" s="129"/>
      <c r="G8" s="129"/>
    </row>
    <row r="9" spans="1:8" x14ac:dyDescent="0.25">
      <c r="A9" s="123" t="s">
        <v>130</v>
      </c>
      <c r="B9" s="123"/>
      <c r="C9" s="123"/>
      <c r="D9" s="123"/>
      <c r="E9" s="123"/>
      <c r="F9" s="123"/>
      <c r="G9" s="123"/>
    </row>
    <row r="10" spans="1:8" x14ac:dyDescent="0.25">
      <c r="A10" s="24"/>
      <c r="B10" s="24"/>
      <c r="C10" s="24"/>
      <c r="D10" s="24"/>
      <c r="E10" s="24"/>
      <c r="F10" s="24"/>
      <c r="G10" s="24"/>
    </row>
    <row r="11" spans="1:8" ht="15.75" x14ac:dyDescent="0.25">
      <c r="A11" s="130" t="s">
        <v>205</v>
      </c>
      <c r="B11" s="130"/>
      <c r="C11" s="130"/>
      <c r="D11" s="130"/>
      <c r="E11" s="130"/>
      <c r="F11" s="130"/>
      <c r="G11" s="130"/>
    </row>
    <row r="12" spans="1:8" x14ac:dyDescent="0.25">
      <c r="B12" s="25"/>
      <c r="C12" s="25"/>
      <c r="D12" s="25"/>
      <c r="E12" s="25"/>
      <c r="F12" s="25"/>
    </row>
    <row r="13" spans="1:8" x14ac:dyDescent="0.25">
      <c r="A13" s="133" t="s">
        <v>103</v>
      </c>
      <c r="B13" s="133" t="s">
        <v>9</v>
      </c>
      <c r="C13" s="26" t="s">
        <v>30</v>
      </c>
      <c r="D13" s="26" t="s">
        <v>104</v>
      </c>
      <c r="E13" s="26" t="s">
        <v>30</v>
      </c>
      <c r="F13" s="26" t="s">
        <v>17</v>
      </c>
      <c r="G13" s="26" t="s">
        <v>40</v>
      </c>
      <c r="H13" s="26" t="s">
        <v>105</v>
      </c>
    </row>
    <row r="14" spans="1:8" x14ac:dyDescent="0.25">
      <c r="A14" s="133"/>
      <c r="B14" s="133"/>
      <c r="C14" s="26" t="s">
        <v>106</v>
      </c>
      <c r="D14" s="26" t="s">
        <v>107</v>
      </c>
      <c r="E14" s="26" t="s">
        <v>41</v>
      </c>
      <c r="F14" s="26" t="s">
        <v>206</v>
      </c>
      <c r="G14" s="26" t="s">
        <v>42</v>
      </c>
      <c r="H14" s="26" t="s">
        <v>108</v>
      </c>
    </row>
    <row r="15" spans="1:8" x14ac:dyDescent="0.25">
      <c r="A15" s="27">
        <v>2.1</v>
      </c>
      <c r="B15" s="28" t="s">
        <v>109</v>
      </c>
      <c r="C15" s="53">
        <v>81558000</v>
      </c>
      <c r="D15" s="53">
        <v>210000</v>
      </c>
      <c r="E15" s="53">
        <v>81768000</v>
      </c>
      <c r="F15" s="53">
        <v>55794631.140000001</v>
      </c>
      <c r="G15" s="54">
        <v>25973368.859999999</v>
      </c>
      <c r="H15" s="55">
        <v>0.68</v>
      </c>
    </row>
    <row r="16" spans="1:8" x14ac:dyDescent="0.25">
      <c r="A16" s="27">
        <v>2.2000000000000002</v>
      </c>
      <c r="B16" s="28" t="s">
        <v>110</v>
      </c>
      <c r="C16" s="29">
        <v>10325849</v>
      </c>
      <c r="D16" s="29">
        <v>243014</v>
      </c>
      <c r="E16" s="53">
        <v>10568863</v>
      </c>
      <c r="F16" s="29">
        <v>6291928.5199999996</v>
      </c>
      <c r="G16" s="54">
        <f t="shared" ref="G16:G18" si="0">+E16-F16</f>
        <v>4276934.4800000004</v>
      </c>
      <c r="H16" s="30">
        <v>0.6</v>
      </c>
    </row>
    <row r="17" spans="1:11" x14ac:dyDescent="0.25">
      <c r="A17" s="27">
        <v>2.2999999999999998</v>
      </c>
      <c r="B17" s="28" t="s">
        <v>111</v>
      </c>
      <c r="C17" s="29">
        <v>24459405</v>
      </c>
      <c r="D17" s="29">
        <v>6260164</v>
      </c>
      <c r="E17" s="53">
        <v>30719569</v>
      </c>
      <c r="F17" s="29">
        <v>19796148.52</v>
      </c>
      <c r="G17" s="54">
        <f t="shared" si="0"/>
        <v>10923420.48</v>
      </c>
      <c r="H17" s="30">
        <v>0.64</v>
      </c>
    </row>
    <row r="18" spans="1:11" x14ac:dyDescent="0.25">
      <c r="A18" s="27">
        <v>2.6</v>
      </c>
      <c r="B18" s="28" t="s">
        <v>112</v>
      </c>
      <c r="C18" s="29">
        <v>604484</v>
      </c>
      <c r="D18" s="29">
        <v>4927553</v>
      </c>
      <c r="E18" s="53">
        <f t="shared" ref="E18" si="1">+C18+D18</f>
        <v>5532037</v>
      </c>
      <c r="F18" s="29">
        <v>633166</v>
      </c>
      <c r="G18" s="54">
        <f t="shared" si="0"/>
        <v>4898871</v>
      </c>
      <c r="H18" s="30">
        <v>0.11</v>
      </c>
    </row>
    <row r="19" spans="1:11" x14ac:dyDescent="0.25">
      <c r="A19" s="28"/>
      <c r="B19" s="31" t="s">
        <v>113</v>
      </c>
      <c r="C19" s="32">
        <f>SUM(C15:C18)</f>
        <v>116947738</v>
      </c>
      <c r="D19" s="32">
        <f>SUM(D15:D18)</f>
        <v>11640731</v>
      </c>
      <c r="E19" s="33">
        <f>SUM(E15:E18)</f>
        <v>128588469</v>
      </c>
      <c r="F19" s="33">
        <f>SUM(F15:F18)</f>
        <v>82515874.179999992</v>
      </c>
      <c r="G19" s="66">
        <v>47035244.719999999</v>
      </c>
      <c r="H19" s="50">
        <v>0.64</v>
      </c>
    </row>
    <row r="21" spans="1:11" x14ac:dyDescent="0.25">
      <c r="A21" s="34"/>
      <c r="B21" s="34"/>
      <c r="C21" s="34"/>
      <c r="D21" s="34"/>
      <c r="E21" s="34"/>
      <c r="F21" s="56"/>
      <c r="K21" s="60"/>
    </row>
    <row r="22" spans="1:11" x14ac:dyDescent="0.25">
      <c r="A22" s="34"/>
      <c r="B22" s="34"/>
      <c r="C22" s="34"/>
      <c r="D22" s="34"/>
      <c r="E22" s="34"/>
    </row>
    <row r="23" spans="1:11" x14ac:dyDescent="0.25">
      <c r="A23" s="34"/>
      <c r="B23" s="34"/>
      <c r="C23" s="34"/>
      <c r="D23" s="34"/>
      <c r="E23" s="34"/>
    </row>
    <row r="24" spans="1:11" x14ac:dyDescent="0.25">
      <c r="A24" s="34"/>
      <c r="B24" s="34"/>
      <c r="C24" s="34"/>
      <c r="D24" s="34"/>
      <c r="E24" s="34"/>
    </row>
    <row r="25" spans="1:11" x14ac:dyDescent="0.25">
      <c r="A25" s="34"/>
      <c r="B25" s="34"/>
      <c r="C25" s="34"/>
      <c r="D25" s="34"/>
      <c r="E25" s="34"/>
    </row>
    <row r="27" spans="1:11" x14ac:dyDescent="0.25">
      <c r="B27" t="s">
        <v>114</v>
      </c>
      <c r="E27" t="s">
        <v>115</v>
      </c>
    </row>
    <row r="28" spans="1:11" x14ac:dyDescent="0.25">
      <c r="A28" s="34" t="s">
        <v>28</v>
      </c>
      <c r="B28" s="34"/>
      <c r="E28" s="34" t="s">
        <v>137</v>
      </c>
      <c r="F28" s="34"/>
      <c r="G28" s="34"/>
    </row>
    <row r="29" spans="1:11" x14ac:dyDescent="0.25">
      <c r="A29" t="s">
        <v>126</v>
      </c>
      <c r="E29" t="s">
        <v>136</v>
      </c>
    </row>
    <row r="30" spans="1:11" x14ac:dyDescent="0.25">
      <c r="A30" t="s">
        <v>116</v>
      </c>
      <c r="E30" t="s">
        <v>117</v>
      </c>
    </row>
  </sheetData>
  <mergeCells count="6">
    <mergeCell ref="A13:A14"/>
    <mergeCell ref="B13:B14"/>
    <mergeCell ref="A7:G7"/>
    <mergeCell ref="A8:G8"/>
    <mergeCell ref="A9:G9"/>
    <mergeCell ref="A11:G11"/>
  </mergeCells>
  <pageMargins left="0.7" right="0.7" top="0.75" bottom="0.75" header="0.3" footer="0.3"/>
  <pageSetup scale="6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5" workbookViewId="0">
      <selection activeCell="G40" sqref="G40"/>
    </sheetView>
  </sheetViews>
  <sheetFormatPr baseColWidth="10" defaultRowHeight="15" x14ac:dyDescent="0.25"/>
  <cols>
    <col min="1" max="1" width="9.42578125" customWidth="1"/>
    <col min="2" max="2" width="55.7109375" customWidth="1"/>
    <col min="3" max="3" width="15.5703125" bestFit="1" customWidth="1"/>
    <col min="4" max="4" width="17.42578125" customWidth="1"/>
  </cols>
  <sheetData>
    <row r="1" spans="1:6" x14ac:dyDescent="0.25">
      <c r="A1" s="1"/>
      <c r="B1" s="1"/>
      <c r="C1" s="6"/>
      <c r="D1" s="67"/>
      <c r="E1" s="68"/>
      <c r="F1" s="68"/>
    </row>
    <row r="2" spans="1:6" x14ac:dyDescent="0.25">
      <c r="A2" s="1"/>
      <c r="B2" s="1"/>
      <c r="C2" s="6"/>
      <c r="D2" s="67"/>
      <c r="E2" s="68"/>
      <c r="F2" s="68"/>
    </row>
    <row r="3" spans="1:6" x14ac:dyDescent="0.25">
      <c r="A3" s="128" t="s">
        <v>168</v>
      </c>
      <c r="B3" s="128"/>
      <c r="C3" s="128"/>
      <c r="D3" s="128"/>
      <c r="E3" s="69"/>
      <c r="F3" s="69"/>
    </row>
    <row r="4" spans="1:6" ht="13.5" customHeight="1" x14ac:dyDescent="0.3">
      <c r="A4" s="135" t="s">
        <v>27</v>
      </c>
      <c r="B4" s="135"/>
      <c r="C4" s="135"/>
      <c r="D4" s="135"/>
      <c r="E4" s="4"/>
      <c r="F4" s="4"/>
    </row>
    <row r="5" spans="1:6" x14ac:dyDescent="0.25">
      <c r="A5" s="123" t="s">
        <v>26</v>
      </c>
      <c r="B5" s="123"/>
      <c r="C5" s="123"/>
      <c r="D5" s="123"/>
      <c r="E5" s="2"/>
      <c r="F5" s="2"/>
    </row>
    <row r="6" spans="1:6" ht="15.75" x14ac:dyDescent="0.25">
      <c r="A6" s="136" t="s">
        <v>204</v>
      </c>
      <c r="B6" s="136"/>
      <c r="C6" s="136"/>
      <c r="D6" s="136"/>
      <c r="E6" s="68"/>
      <c r="F6" s="68"/>
    </row>
    <row r="7" spans="1:6" ht="15.75" x14ac:dyDescent="0.25">
      <c r="A7" s="70"/>
      <c r="B7" s="71" t="s">
        <v>169</v>
      </c>
      <c r="C7" s="70"/>
      <c r="D7" s="72">
        <v>9500204.5700000003</v>
      </c>
      <c r="E7" s="68"/>
      <c r="F7" s="68"/>
    </row>
    <row r="8" spans="1:6" ht="15.75" x14ac:dyDescent="0.25">
      <c r="A8" s="70"/>
      <c r="B8" s="71" t="s">
        <v>170</v>
      </c>
      <c r="C8" s="73"/>
      <c r="D8" s="72"/>
      <c r="E8" s="68"/>
      <c r="F8" s="68"/>
    </row>
    <row r="9" spans="1:6" ht="15.75" x14ac:dyDescent="0.25">
      <c r="A9" s="70" t="s">
        <v>171</v>
      </c>
      <c r="B9" s="74" t="s">
        <v>172</v>
      </c>
      <c r="C9" s="75"/>
      <c r="D9" s="76">
        <v>6445786.2000000002</v>
      </c>
      <c r="E9" s="68"/>
      <c r="F9" s="68"/>
    </row>
    <row r="10" spans="1:6" ht="15.75" x14ac:dyDescent="0.25">
      <c r="A10" s="77" t="s">
        <v>22</v>
      </c>
      <c r="B10" s="3" t="s">
        <v>23</v>
      </c>
      <c r="C10" s="80">
        <v>5233500</v>
      </c>
      <c r="D10" s="78"/>
      <c r="E10" s="68"/>
      <c r="F10" s="68"/>
    </row>
    <row r="11" spans="1:6" x14ac:dyDescent="0.25">
      <c r="A11" s="1" t="s">
        <v>0</v>
      </c>
      <c r="B11" s="1" t="s">
        <v>15</v>
      </c>
      <c r="C11" s="85">
        <v>300000</v>
      </c>
      <c r="D11" s="79"/>
      <c r="E11" s="68"/>
      <c r="F11" s="68"/>
    </row>
    <row r="12" spans="1:6" x14ac:dyDescent="0.25">
      <c r="A12" s="1" t="s">
        <v>119</v>
      </c>
      <c r="B12" s="1" t="s">
        <v>173</v>
      </c>
      <c r="C12" s="85">
        <v>648000</v>
      </c>
      <c r="D12" s="79"/>
      <c r="E12" s="68"/>
      <c r="F12" s="68"/>
    </row>
    <row r="13" spans="1:6" x14ac:dyDescent="0.25">
      <c r="A13" s="3" t="s">
        <v>24</v>
      </c>
      <c r="B13" s="3" t="s">
        <v>25</v>
      </c>
      <c r="C13" s="108">
        <v>211215</v>
      </c>
      <c r="D13" s="80"/>
      <c r="E13" s="81"/>
      <c r="F13" s="1"/>
    </row>
    <row r="14" spans="1:6" x14ac:dyDescent="0.25">
      <c r="A14" s="3" t="s">
        <v>18</v>
      </c>
      <c r="B14" s="3" t="s">
        <v>21</v>
      </c>
      <c r="C14" s="85">
        <v>45943.199999999997</v>
      </c>
      <c r="D14" s="80"/>
      <c r="E14" s="1"/>
      <c r="F14" s="1"/>
    </row>
    <row r="15" spans="1:6" x14ac:dyDescent="0.25">
      <c r="A15" s="3" t="s">
        <v>19</v>
      </c>
      <c r="B15" s="3" t="s">
        <v>20</v>
      </c>
      <c r="C15" s="107">
        <v>7128</v>
      </c>
      <c r="D15" s="80"/>
      <c r="E15" s="1"/>
      <c r="F15" s="1"/>
    </row>
    <row r="16" spans="1:6" ht="12.75" customHeight="1" x14ac:dyDescent="0.25">
      <c r="A16" s="3"/>
      <c r="B16" s="3"/>
      <c r="C16" s="82"/>
      <c r="D16" s="79"/>
      <c r="E16" s="68"/>
      <c r="F16" s="68"/>
    </row>
    <row r="17" spans="1:6" ht="15.75" x14ac:dyDescent="0.25">
      <c r="A17" s="70" t="s">
        <v>174</v>
      </c>
      <c r="B17" s="74" t="s">
        <v>175</v>
      </c>
      <c r="C17" s="83"/>
      <c r="D17" s="84">
        <v>671390.47</v>
      </c>
      <c r="E17" s="68"/>
      <c r="F17" s="68"/>
    </row>
    <row r="18" spans="1:6" x14ac:dyDescent="0.25">
      <c r="A18" s="3" t="s">
        <v>1</v>
      </c>
      <c r="B18" s="3" t="s">
        <v>29</v>
      </c>
      <c r="C18" s="85">
        <v>179883.92</v>
      </c>
      <c r="D18" s="79"/>
      <c r="E18" s="68"/>
      <c r="F18" s="68"/>
    </row>
    <row r="19" spans="1:6" x14ac:dyDescent="0.25">
      <c r="A19" s="3" t="s">
        <v>2</v>
      </c>
      <c r="B19" s="3" t="s">
        <v>14</v>
      </c>
      <c r="C19" s="107">
        <v>76881.100000000006</v>
      </c>
      <c r="D19" s="79"/>
      <c r="E19" s="68"/>
      <c r="F19" s="68"/>
    </row>
    <row r="20" spans="1:6" x14ac:dyDescent="0.25">
      <c r="A20" s="3" t="s">
        <v>4</v>
      </c>
      <c r="B20" s="3" t="s">
        <v>12</v>
      </c>
      <c r="C20" s="85">
        <v>382000</v>
      </c>
      <c r="D20" s="79"/>
      <c r="E20" s="68"/>
      <c r="F20" s="68"/>
    </row>
    <row r="21" spans="1:6" x14ac:dyDescent="0.25">
      <c r="A21" s="3" t="s">
        <v>5</v>
      </c>
      <c r="B21" s="3" t="s">
        <v>11</v>
      </c>
      <c r="C21" s="85">
        <v>25566.66</v>
      </c>
      <c r="D21" s="79"/>
      <c r="E21" s="68"/>
      <c r="F21" s="68"/>
    </row>
    <row r="22" spans="1:6" x14ac:dyDescent="0.25">
      <c r="A22" s="3" t="s">
        <v>118</v>
      </c>
      <c r="B22" s="3" t="s">
        <v>176</v>
      </c>
      <c r="C22" s="85">
        <v>7058.79</v>
      </c>
      <c r="D22" s="79"/>
      <c r="E22" s="68"/>
      <c r="F22" s="68"/>
    </row>
    <row r="23" spans="1:6" ht="11.25" customHeight="1" x14ac:dyDescent="0.25">
      <c r="A23" s="3"/>
      <c r="B23" s="3"/>
      <c r="C23" s="85"/>
      <c r="D23" s="79"/>
      <c r="E23" s="68"/>
      <c r="F23" s="68"/>
    </row>
    <row r="24" spans="1:6" ht="15.75" x14ac:dyDescent="0.25">
      <c r="A24" s="70" t="s">
        <v>177</v>
      </c>
      <c r="B24" s="86" t="s">
        <v>178</v>
      </c>
      <c r="C24" s="83"/>
      <c r="D24" s="87">
        <v>2333349.9</v>
      </c>
      <c r="E24" s="68"/>
      <c r="F24" s="68"/>
    </row>
    <row r="25" spans="1:6" x14ac:dyDescent="0.25">
      <c r="A25" s="3" t="s">
        <v>6</v>
      </c>
      <c r="B25" s="3" t="s">
        <v>10</v>
      </c>
      <c r="C25" s="85">
        <v>560700</v>
      </c>
      <c r="D25" s="79"/>
      <c r="E25" s="68"/>
      <c r="F25" s="68"/>
    </row>
    <row r="26" spans="1:6" x14ac:dyDescent="0.25">
      <c r="A26" s="3" t="s">
        <v>7</v>
      </c>
      <c r="B26" s="3" t="s">
        <v>16</v>
      </c>
      <c r="C26" s="85">
        <v>810000</v>
      </c>
      <c r="D26" s="79"/>
      <c r="E26" s="68"/>
      <c r="F26" s="68"/>
    </row>
    <row r="27" spans="1:6" x14ac:dyDescent="0.25">
      <c r="A27" s="3" t="s">
        <v>91</v>
      </c>
      <c r="B27" s="3" t="s">
        <v>226</v>
      </c>
      <c r="C27" s="85">
        <v>962649.9</v>
      </c>
      <c r="D27" s="79"/>
      <c r="E27" s="68"/>
      <c r="F27" s="68"/>
    </row>
    <row r="28" spans="1:6" x14ac:dyDescent="0.25">
      <c r="A28" s="3"/>
      <c r="B28" s="3"/>
      <c r="C28" s="85"/>
      <c r="D28" s="79"/>
      <c r="E28" s="68"/>
      <c r="F28" s="68"/>
    </row>
    <row r="29" spans="1:6" ht="15.75" x14ac:dyDescent="0.25">
      <c r="A29" s="3"/>
      <c r="B29" s="3"/>
      <c r="C29" s="85"/>
      <c r="D29" s="110"/>
      <c r="E29" s="68"/>
      <c r="F29" s="68"/>
    </row>
    <row r="30" spans="1:6" ht="15.75" x14ac:dyDescent="0.25">
      <c r="A30" s="3" t="s">
        <v>200</v>
      </c>
      <c r="B30" s="20" t="s">
        <v>201</v>
      </c>
      <c r="C30" s="85"/>
      <c r="D30" s="111">
        <v>49678</v>
      </c>
      <c r="E30" s="68"/>
      <c r="F30" s="68"/>
    </row>
    <row r="31" spans="1:6" x14ac:dyDescent="0.25">
      <c r="A31" s="88" t="s">
        <v>98</v>
      </c>
      <c r="B31" s="1" t="s">
        <v>202</v>
      </c>
      <c r="C31" s="6">
        <v>49678</v>
      </c>
      <c r="D31" s="79"/>
      <c r="E31" s="68"/>
      <c r="F31" s="68"/>
    </row>
    <row r="32" spans="1:6" x14ac:dyDescent="0.25">
      <c r="A32" s="88"/>
      <c r="B32" s="1"/>
      <c r="C32" s="6"/>
      <c r="D32" s="79"/>
      <c r="E32" s="68"/>
      <c r="F32" s="68"/>
    </row>
    <row r="33" spans="1:6" ht="15.75" x14ac:dyDescent="0.25">
      <c r="A33" s="89"/>
      <c r="B33" s="90" t="s">
        <v>203</v>
      </c>
      <c r="C33" s="91"/>
      <c r="D33" s="92">
        <v>9500204.5700000003</v>
      </c>
      <c r="E33" s="68"/>
      <c r="F33" s="68"/>
    </row>
    <row r="34" spans="1:6" ht="15.75" x14ac:dyDescent="0.25">
      <c r="A34" s="89"/>
      <c r="B34" s="90"/>
      <c r="C34" s="91"/>
      <c r="D34" s="73"/>
      <c r="E34" s="68"/>
      <c r="F34" s="68"/>
    </row>
    <row r="35" spans="1:6" ht="15.75" x14ac:dyDescent="0.25">
      <c r="A35" s="89"/>
      <c r="B35" s="90"/>
      <c r="C35" s="91"/>
      <c r="D35" s="93"/>
      <c r="E35" s="68"/>
      <c r="F35" s="68"/>
    </row>
    <row r="36" spans="1:6" ht="15.75" x14ac:dyDescent="0.25">
      <c r="A36" s="89"/>
      <c r="B36" s="90"/>
      <c r="C36" s="91"/>
      <c r="D36" s="93"/>
      <c r="E36" s="68"/>
      <c r="F36" s="68"/>
    </row>
    <row r="37" spans="1:6" ht="15.75" x14ac:dyDescent="0.25">
      <c r="A37" s="89"/>
      <c r="B37" s="90"/>
      <c r="C37" s="91"/>
      <c r="D37" s="93"/>
      <c r="E37" s="68"/>
      <c r="F37" s="68"/>
    </row>
    <row r="38" spans="1:6" ht="15.75" x14ac:dyDescent="0.25">
      <c r="A38" s="89"/>
      <c r="B38" s="90"/>
      <c r="C38" s="91"/>
      <c r="D38" s="93"/>
      <c r="E38" s="68"/>
      <c r="F38" s="68"/>
    </row>
    <row r="39" spans="1:6" ht="15.75" x14ac:dyDescent="0.25">
      <c r="A39" s="89"/>
      <c r="B39" s="90"/>
      <c r="C39" s="91"/>
      <c r="D39" s="93"/>
      <c r="E39" s="68"/>
      <c r="F39" s="68"/>
    </row>
    <row r="40" spans="1:6" ht="15.75" x14ac:dyDescent="0.25">
      <c r="A40" s="89"/>
      <c r="B40" s="94"/>
      <c r="C40" s="94"/>
      <c r="D40" s="95"/>
      <c r="E40" s="68"/>
      <c r="F40" s="68"/>
    </row>
    <row r="41" spans="1:6" ht="15.75" x14ac:dyDescent="0.25">
      <c r="A41" s="89"/>
      <c r="B41" s="136" t="s">
        <v>179</v>
      </c>
      <c r="C41" s="136"/>
      <c r="D41" s="136"/>
      <c r="E41" s="136"/>
      <c r="F41" s="68"/>
    </row>
    <row r="42" spans="1:6" ht="15.75" x14ac:dyDescent="0.25">
      <c r="A42" s="89"/>
      <c r="B42" s="134" t="s">
        <v>126</v>
      </c>
      <c r="C42" s="134"/>
      <c r="D42" s="134"/>
      <c r="E42" s="134"/>
      <c r="F42" s="68"/>
    </row>
    <row r="43" spans="1:6" ht="15.75" x14ac:dyDescent="0.25">
      <c r="A43" s="89"/>
      <c r="B43" s="134" t="s">
        <v>180</v>
      </c>
      <c r="C43" s="134"/>
      <c r="D43" s="134"/>
      <c r="E43" s="134"/>
      <c r="F43" s="68"/>
    </row>
  </sheetData>
  <mergeCells count="7">
    <mergeCell ref="B43:E43"/>
    <mergeCell ref="A3:D3"/>
    <mergeCell ref="A4:D4"/>
    <mergeCell ref="A5:D5"/>
    <mergeCell ref="A6:D6"/>
    <mergeCell ref="B41:E41"/>
    <mergeCell ref="B42:E42"/>
  </mergeCells>
  <pageMargins left="0.7" right="0.7" top="0.75" bottom="0.75" header="0.3" footer="0.3"/>
  <pageSetup scale="8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7" workbookViewId="0">
      <selection activeCell="F20" sqref="F20"/>
    </sheetView>
  </sheetViews>
  <sheetFormatPr baseColWidth="10" defaultRowHeight="15" x14ac:dyDescent="0.25"/>
  <cols>
    <col min="1" max="1" width="9.28515625" bestFit="1" customWidth="1"/>
    <col min="2" max="2" width="45" bestFit="1" customWidth="1"/>
    <col min="3" max="3" width="25" customWidth="1"/>
  </cols>
  <sheetData>
    <row r="1" spans="1:3" x14ac:dyDescent="0.25">
      <c r="A1" s="1"/>
      <c r="B1" s="1"/>
      <c r="C1" s="96"/>
    </row>
    <row r="2" spans="1:3" x14ac:dyDescent="0.25">
      <c r="A2" s="1"/>
      <c r="B2" s="1"/>
      <c r="C2" s="96"/>
    </row>
    <row r="3" spans="1:3" x14ac:dyDescent="0.25">
      <c r="A3" s="128" t="s">
        <v>168</v>
      </c>
      <c r="B3" s="128"/>
      <c r="C3" s="128"/>
    </row>
    <row r="4" spans="1:3" ht="18.75" customHeight="1" thickBot="1" x14ac:dyDescent="0.3">
      <c r="A4" s="135" t="s">
        <v>27</v>
      </c>
      <c r="B4" s="135"/>
      <c r="C4" s="135"/>
    </row>
    <row r="5" spans="1:3" ht="15.75" hidden="1" thickBot="1" x14ac:dyDescent="0.3">
      <c r="A5" s="123" t="s">
        <v>181</v>
      </c>
      <c r="B5" s="123"/>
      <c r="C5" s="123"/>
    </row>
    <row r="6" spans="1:3" ht="17.25" customHeight="1" thickBot="1" x14ac:dyDescent="0.3">
      <c r="A6" s="138" t="s">
        <v>207</v>
      </c>
      <c r="B6" s="139"/>
      <c r="C6" s="140"/>
    </row>
    <row r="7" spans="1:3" x14ac:dyDescent="0.25">
      <c r="A7" s="112" t="s">
        <v>8</v>
      </c>
      <c r="B7" s="113" t="s">
        <v>9</v>
      </c>
      <c r="C7" s="114" t="s">
        <v>190</v>
      </c>
    </row>
    <row r="8" spans="1:3" x14ac:dyDescent="0.25">
      <c r="A8" s="97" t="s">
        <v>22</v>
      </c>
      <c r="B8" s="98" t="s">
        <v>23</v>
      </c>
      <c r="C8" s="99">
        <v>5233500</v>
      </c>
    </row>
    <row r="9" spans="1:3" x14ac:dyDescent="0.25">
      <c r="A9" s="97" t="s">
        <v>0</v>
      </c>
      <c r="B9" s="98" t="s">
        <v>15</v>
      </c>
      <c r="C9" s="99">
        <v>300000</v>
      </c>
    </row>
    <row r="10" spans="1:3" x14ac:dyDescent="0.25">
      <c r="A10" s="97" t="s">
        <v>119</v>
      </c>
      <c r="B10" s="98" t="s">
        <v>173</v>
      </c>
      <c r="C10" s="99">
        <v>648000</v>
      </c>
    </row>
    <row r="11" spans="1:3" x14ac:dyDescent="0.25">
      <c r="A11" s="100" t="s">
        <v>24</v>
      </c>
      <c r="B11" s="101" t="s">
        <v>25</v>
      </c>
      <c r="C11" s="99">
        <v>211215</v>
      </c>
    </row>
    <row r="12" spans="1:3" x14ac:dyDescent="0.25">
      <c r="A12" s="100" t="s">
        <v>18</v>
      </c>
      <c r="B12" s="101" t="s">
        <v>21</v>
      </c>
      <c r="C12" s="99">
        <v>45943.199999999997</v>
      </c>
    </row>
    <row r="13" spans="1:3" x14ac:dyDescent="0.25">
      <c r="A13" s="100" t="s">
        <v>19</v>
      </c>
      <c r="B13" s="101" t="s">
        <v>20</v>
      </c>
      <c r="C13" s="99">
        <v>7128</v>
      </c>
    </row>
    <row r="14" spans="1:3" x14ac:dyDescent="0.25">
      <c r="A14" s="100" t="s">
        <v>1</v>
      </c>
      <c r="B14" s="101" t="s">
        <v>29</v>
      </c>
      <c r="C14" s="102">
        <v>179883.92</v>
      </c>
    </row>
    <row r="15" spans="1:3" x14ac:dyDescent="0.25">
      <c r="A15" s="100" t="s">
        <v>2</v>
      </c>
      <c r="B15" s="101" t="s">
        <v>14</v>
      </c>
      <c r="C15" s="102">
        <v>76881.100000000006</v>
      </c>
    </row>
    <row r="16" spans="1:3" x14ac:dyDescent="0.25">
      <c r="A16" s="100" t="s">
        <v>4</v>
      </c>
      <c r="B16" s="101" t="s">
        <v>182</v>
      </c>
      <c r="C16" s="102">
        <v>382000</v>
      </c>
    </row>
    <row r="17" spans="1:3" x14ac:dyDescent="0.25">
      <c r="A17" s="100" t="s">
        <v>5</v>
      </c>
      <c r="B17" s="101" t="s">
        <v>11</v>
      </c>
      <c r="C17" s="102">
        <v>25566.66</v>
      </c>
    </row>
    <row r="18" spans="1:3" x14ac:dyDescent="0.25">
      <c r="A18" s="100" t="s">
        <v>118</v>
      </c>
      <c r="B18" s="57" t="s">
        <v>183</v>
      </c>
      <c r="C18" s="102">
        <v>7058.79</v>
      </c>
    </row>
    <row r="19" spans="1:3" x14ac:dyDescent="0.25">
      <c r="A19" s="100" t="s">
        <v>6</v>
      </c>
      <c r="B19" s="101" t="s">
        <v>10</v>
      </c>
      <c r="C19" s="102">
        <v>560700</v>
      </c>
    </row>
    <row r="20" spans="1:3" x14ac:dyDescent="0.25">
      <c r="A20" s="100" t="s">
        <v>7</v>
      </c>
      <c r="B20" s="103" t="s">
        <v>16</v>
      </c>
      <c r="C20" s="102">
        <v>810000</v>
      </c>
    </row>
    <row r="21" spans="1:3" x14ac:dyDescent="0.25">
      <c r="A21" s="100" t="s">
        <v>91</v>
      </c>
      <c r="B21" s="103" t="s">
        <v>226</v>
      </c>
      <c r="C21" s="102">
        <v>962649.9</v>
      </c>
    </row>
    <row r="22" spans="1:3" x14ac:dyDescent="0.25">
      <c r="A22" s="100" t="s">
        <v>98</v>
      </c>
      <c r="B22" s="103" t="s">
        <v>202</v>
      </c>
      <c r="C22" s="102">
        <v>49678</v>
      </c>
    </row>
    <row r="23" spans="1:3" x14ac:dyDescent="0.25">
      <c r="A23" s="98"/>
      <c r="B23" s="104" t="s">
        <v>184</v>
      </c>
      <c r="C23" s="99">
        <f>SUM(C8:C22)</f>
        <v>9500204.5700000003</v>
      </c>
    </row>
    <row r="24" spans="1:3" x14ac:dyDescent="0.25">
      <c r="A24" s="105"/>
      <c r="B24" s="105"/>
      <c r="C24" s="106"/>
    </row>
    <row r="25" spans="1:3" x14ac:dyDescent="0.25">
      <c r="A25" s="105"/>
      <c r="B25" s="105"/>
      <c r="C25" s="106"/>
    </row>
    <row r="26" spans="1:3" x14ac:dyDescent="0.25">
      <c r="A26" s="105"/>
      <c r="B26" s="105"/>
      <c r="C26" s="106"/>
    </row>
    <row r="27" spans="1:3" x14ac:dyDescent="0.25">
      <c r="A27" s="105"/>
      <c r="B27" s="105"/>
      <c r="C27" s="106"/>
    </row>
    <row r="28" spans="1:3" x14ac:dyDescent="0.25">
      <c r="A28" s="105"/>
      <c r="B28" s="105"/>
      <c r="C28" s="106"/>
    </row>
    <row r="29" spans="1:3" x14ac:dyDescent="0.25">
      <c r="A29" s="105"/>
      <c r="B29" s="105"/>
      <c r="C29" s="106"/>
    </row>
    <row r="30" spans="1:3" x14ac:dyDescent="0.25">
      <c r="A30" s="141" t="s">
        <v>28</v>
      </c>
      <c r="B30" s="141"/>
      <c r="C30" s="141"/>
    </row>
    <row r="31" spans="1:3" x14ac:dyDescent="0.25">
      <c r="A31" s="137" t="s">
        <v>126</v>
      </c>
      <c r="B31" s="137"/>
      <c r="C31" s="137"/>
    </row>
    <row r="32" spans="1:3" x14ac:dyDescent="0.25">
      <c r="A32" s="137" t="s">
        <v>185</v>
      </c>
      <c r="B32" s="137"/>
      <c r="C32" s="137"/>
    </row>
  </sheetData>
  <mergeCells count="7">
    <mergeCell ref="A32:C32"/>
    <mergeCell ref="A3:C3"/>
    <mergeCell ref="A4:C4"/>
    <mergeCell ref="A5:C5"/>
    <mergeCell ref="A6:C6"/>
    <mergeCell ref="A30:C30"/>
    <mergeCell ref="A31:C3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TODOS LOS MESES</vt:lpstr>
      <vt:lpstr>% EJECUCION</vt:lpstr>
      <vt:lpstr>ESTADO SEPTIEMBRE2021</vt:lpstr>
      <vt:lpstr>EJECUCION SEPTIEMBRE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Oleo</dc:creator>
  <cp:lastModifiedBy>Usuario de Windows</cp:lastModifiedBy>
  <cp:lastPrinted>2021-09-30T21:28:36Z</cp:lastPrinted>
  <dcterms:created xsi:type="dcterms:W3CDTF">2017-03-24T13:57:24Z</dcterms:created>
  <dcterms:modified xsi:type="dcterms:W3CDTF">2021-09-30T21:28:53Z</dcterms:modified>
</cp:coreProperties>
</file>