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4\2- febrero\Finanzas\Ejecucion\"/>
    </mc:Choice>
  </mc:AlternateContent>
  <bookViews>
    <workbookView xWindow="0" yWindow="0" windowWidth="28800" windowHeight="12180"/>
  </bookViews>
  <sheets>
    <sheet name="P2 Presupuesto Aprobado-Ejec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C16" i="2" l="1"/>
  <c r="B16" i="2"/>
  <c r="D16" i="2"/>
  <c r="D25" i="2"/>
  <c r="D26" i="2"/>
  <c r="I16" i="2"/>
  <c r="J16" i="2"/>
  <c r="K16" i="2"/>
  <c r="L16" i="2"/>
  <c r="M16" i="2"/>
  <c r="N16" i="2"/>
  <c r="O16" i="2"/>
  <c r="P16" i="2"/>
  <c r="H16" i="2"/>
  <c r="G16" i="2"/>
  <c r="F16" i="2"/>
  <c r="E16" i="2"/>
  <c r="D11" i="2"/>
  <c r="E10" i="2"/>
  <c r="G52" i="2"/>
  <c r="H52" i="2"/>
  <c r="I52" i="2"/>
  <c r="J52" i="2"/>
  <c r="K52" i="2"/>
  <c r="F52" i="2"/>
  <c r="Q15" i="2"/>
  <c r="P10" i="2"/>
  <c r="I26" i="2"/>
  <c r="J26" i="2"/>
  <c r="K26" i="2"/>
  <c r="K9" i="2" s="1"/>
  <c r="L26" i="2"/>
  <c r="M26" i="2"/>
  <c r="N26" i="2"/>
  <c r="O26" i="2"/>
  <c r="P26" i="2"/>
  <c r="F26" i="2"/>
  <c r="F10" i="2"/>
  <c r="G10" i="2"/>
  <c r="H10" i="2"/>
  <c r="I10" i="2"/>
  <c r="J10" i="2"/>
  <c r="K10" i="2"/>
  <c r="L10" i="2"/>
  <c r="D63" i="2"/>
  <c r="D54" i="2"/>
  <c r="D55" i="2"/>
  <c r="D56" i="2"/>
  <c r="D57" i="2"/>
  <c r="D58" i="2"/>
  <c r="D59" i="2"/>
  <c r="D60" i="2"/>
  <c r="D61" i="2"/>
  <c r="D53" i="2"/>
  <c r="D28" i="2"/>
  <c r="D29" i="2"/>
  <c r="D30" i="2"/>
  <c r="D31" i="2"/>
  <c r="D32" i="2"/>
  <c r="D33" i="2"/>
  <c r="D34" i="2"/>
  <c r="D35" i="2"/>
  <c r="D27" i="2"/>
  <c r="D18" i="2"/>
  <c r="D19" i="2"/>
  <c r="D20" i="2"/>
  <c r="D21" i="2"/>
  <c r="D22" i="2"/>
  <c r="D23" i="2"/>
  <c r="D24" i="2"/>
  <c r="D17" i="2"/>
  <c r="D12" i="2"/>
  <c r="D13" i="2"/>
  <c r="D14" i="2"/>
  <c r="D15" i="2"/>
  <c r="P52" i="2"/>
  <c r="K73" i="2" l="1"/>
  <c r="K82" i="2" s="1"/>
  <c r="I73" i="2"/>
  <c r="I82" i="2" s="1"/>
  <c r="J73" i="2"/>
  <c r="J82" i="2" s="1"/>
  <c r="F73" i="2"/>
  <c r="F82" i="2" s="1"/>
  <c r="J9" i="2"/>
  <c r="I9" i="2"/>
  <c r="P9" i="2"/>
  <c r="P73" i="2" l="1"/>
  <c r="P82" i="2" s="1"/>
  <c r="O10" i="2" l="1"/>
  <c r="C62" i="2" l="1"/>
  <c r="B62" i="2"/>
  <c r="D62" i="2" s="1"/>
  <c r="O52" i="2"/>
  <c r="N10" i="2"/>
  <c r="O73" i="2" l="1"/>
  <c r="O82" i="2" s="1"/>
  <c r="O9" i="2"/>
  <c r="N52" i="2" l="1"/>
  <c r="M52" i="2"/>
  <c r="N9" i="2"/>
  <c r="M10" i="2"/>
  <c r="Q10" i="2" s="1"/>
  <c r="M9" i="2" l="1"/>
  <c r="N73" i="2"/>
  <c r="N82" i="2" s="1"/>
  <c r="M73" i="2"/>
  <c r="M82" i="2" s="1"/>
  <c r="L52" i="2" l="1"/>
  <c r="L9" i="2"/>
  <c r="L73" i="2" l="1"/>
  <c r="L82" i="2" s="1"/>
  <c r="Q52" i="2"/>
  <c r="Q62" i="2"/>
  <c r="Q63" i="2"/>
  <c r="H26" i="2" l="1"/>
  <c r="G26" i="2"/>
  <c r="G73" i="2" s="1"/>
  <c r="G82" i="2" s="1"/>
  <c r="E26" i="2"/>
  <c r="H9" i="2" l="1"/>
  <c r="H73" i="2"/>
  <c r="H82" i="2" s="1"/>
  <c r="E9" i="2"/>
  <c r="E73" i="2"/>
  <c r="G9" i="2"/>
  <c r="F9" i="2"/>
  <c r="Q26" i="2"/>
  <c r="Q11" i="2"/>
  <c r="C52" i="2"/>
  <c r="B52" i="2"/>
  <c r="B26" i="2"/>
  <c r="D52" i="2" l="1"/>
  <c r="D73" i="2" s="1"/>
  <c r="D82" i="2" s="1"/>
  <c r="E82" i="2"/>
  <c r="Q82" i="2" s="1"/>
  <c r="Q73" i="2"/>
  <c r="Q9" i="2"/>
  <c r="Q12" i="2" l="1"/>
  <c r="Q13" i="2"/>
  <c r="Q14" i="2"/>
  <c r="Q17" i="2"/>
  <c r="Q18" i="2"/>
  <c r="Q19" i="2"/>
  <c r="Q20" i="2"/>
  <c r="Q21" i="2"/>
  <c r="Q22" i="2"/>
  <c r="Q23" i="2"/>
  <c r="Q24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3" i="2"/>
  <c r="Q54" i="2"/>
  <c r="Q55" i="2"/>
  <c r="Q56" i="2"/>
  <c r="Q57" i="2"/>
  <c r="Q58" i="2"/>
  <c r="Q59" i="2"/>
  <c r="Q60" i="2"/>
  <c r="Q61" i="2"/>
  <c r="Q64" i="2"/>
  <c r="Q65" i="2"/>
  <c r="Q66" i="2"/>
  <c r="Q67" i="2"/>
  <c r="Q68" i="2"/>
  <c r="Q69" i="2"/>
  <c r="Q70" i="2"/>
  <c r="Q71" i="2"/>
  <c r="Q72" i="2"/>
  <c r="Q74" i="2"/>
  <c r="Q75" i="2"/>
  <c r="Q76" i="2"/>
  <c r="Q77" i="2"/>
  <c r="Q78" i="2"/>
  <c r="Q79" i="2"/>
  <c r="Q80" i="2"/>
  <c r="Q81" i="2"/>
  <c r="C10" i="2"/>
  <c r="C9" i="2" s="1"/>
  <c r="B10" i="2"/>
  <c r="B9" i="2" s="1"/>
  <c r="B73" i="2" s="1"/>
  <c r="D9" i="2" l="1"/>
  <c r="B82" i="2"/>
  <c r="Q16" i="2"/>
  <c r="D10" i="2"/>
</calcChain>
</file>

<file path=xl/sharedStrings.xml><?xml version="1.0" encoding="utf-8"?>
<sst xmlns="http://schemas.openxmlformats.org/spreadsheetml/2006/main" count="111" uniqueCount="111">
  <si>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</si>
  <si>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</si>
  <si>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</si>
  <si>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</si>
  <si>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</si>
  <si>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</si>
  <si>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</si>
  <si>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</si>
  <si>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</si>
  <si>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</si>
  <si>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</si>
  <si>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</si>
  <si>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</si>
  <si>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</si>
  <si>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</si>
  <si>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</si>
  <si>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</si>
  <si>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</si>
  <si>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</si>
  <si>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</si>
  <si>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</si>
  <si>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</si>
  <si>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</si>
  <si>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</si>
  <si>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</si>
  <si>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</si>
  <si>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</si>
  <si>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</si>
  <si>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</si>
  <si>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</si>
  <si>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</si>
  <si>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</si>
  <si>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</si>
  <si>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</si>
  <si>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</si>
  <si>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</si>
  <si>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</si>
  <si>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</si>
  <si>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</si>
  <si>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</si>
  <si>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</si>
  <si>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</si>
  <si>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</si>
  <si>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</si>
  <si>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</si>
  <si>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</si>
  <si>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</si>
  <si>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</si>
  <si>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</si>
  <si>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</si>
  <si>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</si>
  <si>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</si>
  <si>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</si>
  <si>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</si>
  <si>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</si>
  <si>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</si>
  <si>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</si>
  <si>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</si>
  <si>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</si>
  <si>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</si>
  <si>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</si>
  <si>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</si>
  <si>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</si>
  <si>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</si>
  <si>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</si>
  <si>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</si>
  <si>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</si>
  <si>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</si>
  <si>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</si>
  <si>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</si>
  <si>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</si>
  <si>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</si>
  <si>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</si>
  <si>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</si>
  <si>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</si>
  <si>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</si>
  <si>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</si>
  <si>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</si>
  <si>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</si>
  <si>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</si>
  <si>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</si>
  <si>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</si>
  <si>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</si>
  <si>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Gasto devengado </t>
  </si>
  <si>
    <t xml:space="preserve">Ejecución de Gasto y Aplicaciones financieras </t>
  </si>
  <si>
    <t>Presupuesto Aprobado</t>
  </si>
  <si>
    <t>MINISTERIO DE DEFENSA</t>
  </si>
  <si>
    <t>SERVICIO NACIONAL DE PROTECCION AMBIENTAL</t>
  </si>
  <si>
    <t>Presupuesto Vigente</t>
  </si>
  <si>
    <t>2.7.4 - GASTOS QUE SE ASIGNARÁN DURANTE EL EJERCICIO PARA INVERSIÓN.</t>
  </si>
  <si>
    <t>Modificacion</t>
  </si>
  <si>
    <t>Presupuestaria</t>
  </si>
  <si>
    <t>2.2.7 - SERVICIOS DE CONSERVACIÓN, REPARACIONES MENORES E INST. TEMP.</t>
  </si>
  <si>
    <t>Sept.</t>
  </si>
  <si>
    <t>Oct.</t>
  </si>
  <si>
    <t xml:space="preserve">Nov. </t>
  </si>
  <si>
    <t>Dic.</t>
  </si>
  <si>
    <t xml:space="preserve">                Lic. JUAN GABRIEL SANTA MATOS,</t>
  </si>
  <si>
    <t xml:space="preserve">           Director Financiero SENPA.</t>
  </si>
  <si>
    <t>Año 2024</t>
  </si>
  <si>
    <t>Fuente: SIGEF.</t>
  </si>
  <si>
    <t>Fecha de registro:  Del 01 de enero del 2024.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</si>
  <si>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</si>
  <si>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</si>
  <si>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</si>
  <si>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</si>
  <si>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</si>
  <si>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</si>
  <si>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</si>
  <si>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>Fecha de imputación: Hasta el 29 de Febrero del 2024.</t>
  </si>
  <si>
    <t xml:space="preserve">        Capitan Contador, FARD.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</si>
</sst>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.0_);_(* \(#,##0.0\);_(* &quot;-&quot;??_);_(@_)"/>
    <numFmt numFmtId="167" formatCode="_([$RD$-1C0A]* #,##0.00_);_([$RD$-1C0A]* \(#,##0.00\);_([$RD$-1C0A]* &quot;-&quot;??_);_(@_)"/>
    <numFmt numFmtId="168" formatCode="_(&quot;RD$&quot;* #,##0.00_);_(&quot;RD$&quot;* \(#,##0.00\);_(&quot;RD$&quot;* &quot;-&quot;??_);_(@_)"/>
    <numFmt numFmtId="169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 val="singleAccounting"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4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/>
    <xf numFmtId="165" fontId="8" fillId="0" borderId="0" xfId="1" applyFont="1"/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164" fontId="11" fillId="0" borderId="0" xfId="0" applyNumberFormat="1" applyFont="1" applyAlignment="1">
      <alignment horizontal="right"/>
    </xf>
    <xf numFmtId="165" fontId="11" fillId="0" borderId="0" xfId="1" applyFont="1" applyAlignment="1">
      <alignment vertical="center" wrapText="1"/>
    </xf>
    <xf numFmtId="165" fontId="11" fillId="0" borderId="0" xfId="1" applyFont="1"/>
    <xf numFmtId="165" fontId="11" fillId="0" borderId="0" xfId="1" applyFont="1" applyAlignment="1">
      <alignment horizontal="right"/>
    </xf>
    <xf numFmtId="165" fontId="11" fillId="0" borderId="0" xfId="0" applyNumberFormat="1" applyFont="1"/>
    <xf numFmtId="165" fontId="10" fillId="0" borderId="0" xfId="1" applyFont="1" applyAlignment="1">
      <alignment vertical="center" wrapText="1"/>
    </xf>
    <xf numFmtId="164" fontId="10" fillId="0" borderId="0" xfId="0" applyNumberFormat="1" applyFont="1" applyAlignment="1">
      <alignment horizontal="right"/>
    </xf>
    <xf numFmtId="165" fontId="10" fillId="0" borderId="0" xfId="1" applyFont="1"/>
    <xf numFmtId="165" fontId="10" fillId="0" borderId="0" xfId="0" applyNumberFormat="1" applyFont="1"/>
    <xf numFmtId="164" fontId="11" fillId="0" borderId="0" xfId="0" applyNumberFormat="1" applyFont="1"/>
    <xf numFmtId="166" fontId="10" fillId="0" borderId="0" xfId="0" applyNumberFormat="1" applyFont="1" applyAlignment="1">
      <alignment horizontal="right"/>
    </xf>
    <xf numFmtId="166" fontId="10" fillId="0" borderId="0" xfId="0" applyNumberFormat="1" applyFont="1"/>
    <xf numFmtId="166" fontId="11" fillId="0" borderId="0" xfId="0" applyNumberFormat="1" applyFont="1" applyAlignment="1">
      <alignment horizontal="right"/>
    </xf>
    <xf numFmtId="166" fontId="11" fillId="0" borderId="0" xfId="0" applyNumberFormat="1" applyFont="1"/>
    <xf numFmtId="166" fontId="10" fillId="0" borderId="1" xfId="0" applyNumberFormat="1" applyFont="1" applyBorder="1" applyAlignment="1">
      <alignment horizontal="right"/>
    </xf>
    <xf numFmtId="168" fontId="10" fillId="0" borderId="1" xfId="0" applyNumberFormat="1" applyFont="1" applyBorder="1" applyAlignment="1">
      <alignment vertical="center" wrapText="1"/>
    </xf>
    <xf numFmtId="168" fontId="11" fillId="0" borderId="0" xfId="0" applyNumberFormat="1" applyFont="1"/>
    <xf numFmtId="167" fontId="10" fillId="4" borderId="2" xfId="0" applyNumberFormat="1" applyFont="1" applyFill="1" applyBorder="1" applyAlignment="1">
      <alignment horizontal="center" vertical="center" wrapText="1"/>
    </xf>
    <xf numFmtId="165" fontId="14" fillId="0" borderId="0" xfId="1" applyFont="1" applyAlignment="1">
      <alignment horizontal="right" vertical="center" wrapText="1"/>
    </xf>
    <xf numFmtId="2" fontId="11" fillId="0" borderId="0" xfId="0" applyNumberFormat="1" applyFont="1"/>
    <xf numFmtId="165" fontId="14" fillId="0" borderId="0" xfId="1" applyFont="1" applyAlignment="1">
      <alignment vertical="center" wrapText="1"/>
    </xf>
    <xf numFmtId="164" fontId="11" fillId="0" borderId="0" xfId="1" applyNumberFormat="1" applyFont="1" applyAlignment="1">
      <alignment vertical="center" wrapText="1"/>
    </xf>
    <xf numFmtId="2" fontId="11" fillId="0" borderId="0" xfId="1" applyNumberFormat="1" applyFont="1" applyAlignment="1">
      <alignment vertical="center" wrapText="1"/>
    </xf>
    <xf numFmtId="164" fontId="14" fillId="0" borderId="0" xfId="0" applyNumberFormat="1" applyFont="1"/>
    <xf numFmtId="165" fontId="10" fillId="0" borderId="0" xfId="1" applyFont="1" applyBorder="1"/>
    <xf numFmtId="2" fontId="11" fillId="0" borderId="0" xfId="0" applyNumberFormat="1" applyFont="1" applyAlignment="1">
      <alignment horizontal="right"/>
    </xf>
    <xf numFmtId="169" fontId="10" fillId="0" borderId="1" xfId="0" applyNumberFormat="1" applyFont="1" applyBorder="1"/>
    <xf numFmtId="169" fontId="14" fillId="0" borderId="0" xfId="1" applyNumberFormat="1" applyFont="1" applyAlignment="1">
      <alignment horizontal="right" vertical="center" wrapText="1"/>
    </xf>
    <xf numFmtId="169" fontId="15" fillId="0" borderId="0" xfId="0" applyNumberFormat="1" applyFont="1"/>
    <xf numFmtId="165" fontId="10" fillId="0" borderId="0" xfId="1" applyFont="1" applyBorder="1" applyAlignment="1">
      <alignment horizontal="right" vertical="center" wrapText="1"/>
    </xf>
    <xf numFmtId="165" fontId="10" fillId="0" borderId="0" xfId="1" applyFont="1" applyBorder="1" applyAlignment="1">
      <alignment vertical="center" wrapText="1"/>
    </xf>
    <xf numFmtId="165" fontId="11" fillId="0" borderId="0" xfId="1" applyFont="1" applyBorder="1" applyAlignment="1">
      <alignment vertical="center" wrapText="1"/>
    </xf>
    <xf numFmtId="165" fontId="11" fillId="0" borderId="0" xfId="1" applyFont="1" applyBorder="1"/>
    <xf numFmtId="167" fontId="10" fillId="5" borderId="2" xfId="0" applyNumberFormat="1" applyFont="1" applyFill="1" applyBorder="1" applyAlignment="1">
      <alignment horizontal="center" vertical="center" wrapText="1"/>
    </xf>
    <xf numFmtId="169" fontId="10" fillId="0" borderId="1" xfId="1" applyNumberFormat="1" applyFont="1" applyBorder="1" applyAlignment="1">
      <alignment horizontal="right" vertical="center" wrapText="1"/>
    </xf>
    <xf numFmtId="169" fontId="10" fillId="0" borderId="1" xfId="1" applyNumberFormat="1" applyFont="1" applyBorder="1" applyAlignment="1">
      <alignment vertical="center" wrapText="1"/>
    </xf>
    <xf numFmtId="169" fontId="11" fillId="0" borderId="0" xfId="1" applyNumberFormat="1" applyFont="1" applyAlignment="1">
      <alignment vertical="center" wrapText="1"/>
    </xf>
    <xf numFmtId="169" fontId="11" fillId="0" borderId="0" xfId="1" applyNumberFormat="1" applyFont="1"/>
    <xf numFmtId="169" fontId="14" fillId="0" borderId="0" xfId="1" applyNumberFormat="1" applyFont="1" applyAlignment="1">
      <alignment vertical="center" wrapText="1"/>
    </xf>
    <xf numFmtId="169" fontId="11" fillId="0" borderId="0" xfId="1" applyNumberFormat="1" applyFont="1" applyAlignment="1">
      <alignment horizontal="right"/>
    </xf>
    <xf numFmtId="169" fontId="10" fillId="0" borderId="0" xfId="1" applyNumberFormat="1" applyFont="1" applyAlignment="1">
      <alignment vertical="center" wrapText="1"/>
    </xf>
    <xf numFmtId="169" fontId="10" fillId="0" borderId="0" xfId="1" applyNumberFormat="1" applyFont="1"/>
    <xf numFmtId="169" fontId="14" fillId="0" borderId="0" xfId="1" applyNumberFormat="1" applyFont="1"/>
    <xf numFmtId="169" fontId="2" fillId="3" borderId="7" xfId="0" applyNumberFormat="1" applyFont="1" applyFill="1" applyBorder="1" applyAlignment="1">
      <alignment horizontal="center"/>
    </xf>
    <xf numFmtId="169" fontId="15" fillId="0" borderId="0" xfId="1" applyNumberFormat="1" applyFont="1"/>
    <xf numFmtId="169" fontId="11" fillId="0" borderId="0" xfId="1" applyNumberFormat="1" applyFont="1" applyBorder="1"/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169" fontId="10" fillId="0" borderId="0" xfId="1" applyNumberFormat="1" applyFont="1" applyBorder="1" applyAlignment="1">
      <alignment vertical="center" wrapText="1"/>
    </xf>
    <xf numFmtId="169" fontId="14" fillId="0" borderId="0" xfId="0" applyNumberFormat="1" applyFont="1"/>
    <xf numFmtId="169" fontId="11" fillId="0" borderId="0" xfId="0" applyNumberFormat="1" applyFont="1"/>
    <xf numFmtId="165" fontId="10" fillId="0" borderId="1" xfId="1" applyFont="1" applyBorder="1"/>
    <xf numFmtId="0" fontId="16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1019175</xdr:colOff>
      <xdr:row>1</xdr:row>
      <xdr:rowOff>152400</xdr:rowOff>
    </xdr:from>
    <xdr:to>
      <xdr:col>16</xdr:col>
      <xdr:colOff>171450</xdr:colOff>
      <xdr:row>4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145375" y="533400"/>
          <a:ext cx="13335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0</xdr:col>
      <xdr:colOff>1647824</xdr:colOff>
      <xdr:row>4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0</xdr:colOff>
      <xdr:row>0</xdr:row>
      <xdr:rowOff>166007</xdr:rowOff>
    </xdr:from>
    <xdr:to>
      <xdr:col>0</xdr:col>
      <xdr:colOff>2295525</xdr:colOff>
      <xdr:row>5</xdr:row>
      <xdr:rowOff>66457</xdr:rowOff>
    </xdr:to>
    <xdr:pic>
      <xdr:nvPicPr>
        <xdr:cNvPr id="4" name="Imagen 3" descr="Resultado de imagen para logo de las fuerzas armada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007"/>
          <a:ext cx="2295525" cy="11387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14</xdr:col>
      <xdr:colOff>1698172</xdr:colOff>
      <xdr:row>0</xdr:row>
      <xdr:rowOff>159203</xdr:rowOff>
    </xdr:from>
    <xdr:to>
      <xdr:col>15</xdr:col>
      <xdr:colOff>1212987</xdr:colOff>
      <xdr:row>4</xdr:row>
      <xdr:rowOff>115895</xdr:rowOff>
    </xdr:to>
    <xdr:pic>
      <xdr:nvPicPr>
        <xdr:cNvPr id="6" name="Imagen 5" descr="Resultado de imagen para logo SENP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66993" y="159203"/>
          <a:ext cx="1691958" cy="99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266700</xdr:colOff>
      <xdr:row>86</xdr:row>
      <xdr:rowOff>95250</xdr:rowOff>
    </xdr:from>
    <xdr:to>
      <xdr:col>0</xdr:col>
      <xdr:colOff>4857750</xdr:colOff>
      <xdr:row>90</xdr:row>
      <xdr:rowOff>125310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FFC42A16-AEA5-4B46-A4D3-9C60AB2B6FDD}"/>
            </a:ext>
          </a:extLst>
        </xdr:cNvPr>
        <xdr:cNvSpPr>
          <a:spLocks noChangeAspect="1" noChangeArrowheads="1"/>
        </xdr:cNvSpPr>
      </xdr:nvSpPr>
      <xdr:spPr bwMode="auto">
        <a:xfrm>
          <a:off x="266700" y="25403175"/>
          <a:ext cx="4591050" cy="894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00"/>
  <sheetViews>
    <sheetView showGridLines="0" tabSelected="1" topLeftCell="A79" zoomScale="70" zoomScaleNormal="70" workbookViewId="0">
      <selection activeCell="C94" sqref="C94"/>
    </sheetView>
  </sheetViews>
  <sheetFormatPr baseColWidth="10" defaultColWidth="11.42578125" defaultRowHeight="15" x14ac:dyDescent="0.25"/>
  <cols>
    <col min="1" max="1" width="128.140625" bestFit="1" customWidth="1"/>
    <col min="2" max="2" width="33" bestFit="1" customWidth="1"/>
    <col min="3" max="3" width="26.140625" customWidth="1"/>
    <col min="4" max="4" width="33" bestFit="1" customWidth="1"/>
    <col min="5" max="5" width="30.42578125" customWidth="1"/>
    <col min="6" max="6" width="30.140625" customWidth="1"/>
    <col min="7" max="7" width="31" bestFit="1" customWidth="1"/>
    <col min="8" max="8" width="31" customWidth="1"/>
    <col min="9" max="10" width="31" bestFit="1" customWidth="1"/>
    <col min="11" max="14" width="24.85546875" bestFit="1" customWidth="1"/>
    <col min="15" max="15" width="32.7109375" customWidth="1"/>
    <col min="16" max="16" width="30.28515625" customWidth="1"/>
    <col min="17" max="17" width="33" bestFit="1" customWidth="1"/>
  </cols>
  <sheetData>
    <row r="2" spans="1:18" ht="28.5" customHeight="1" x14ac:dyDescent="0.25">
      <c r="A2" s="67" t="s">
        <v>86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8" ht="21" customHeight="1" x14ac:dyDescent="0.25">
      <c r="A3" s="69" t="s">
        <v>87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8" ht="15.75" x14ac:dyDescent="0.25">
      <c r="A4" s="74" t="s">
        <v>99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8" ht="15.75" customHeight="1" x14ac:dyDescent="0.25">
      <c r="A5" s="76" t="s">
        <v>84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8" ht="15.75" customHeight="1" x14ac:dyDescent="0.25">
      <c r="A6" s="77" t="s">
        <v>73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8" ht="25.5" customHeight="1" x14ac:dyDescent="0.25">
      <c r="A7" s="71" t="s">
        <v>63</v>
      </c>
      <c r="B7" s="72" t="s">
        <v>85</v>
      </c>
      <c r="C7" s="58" t="s">
        <v>90</v>
      </c>
      <c r="D7" s="72" t="s">
        <v>88</v>
      </c>
      <c r="E7" s="81" t="s">
        <v>83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3"/>
    </row>
    <row r="8" spans="1:18" x14ac:dyDescent="0.25">
      <c r="A8" s="71"/>
      <c r="B8" s="73"/>
      <c r="C8" s="59" t="s">
        <v>91</v>
      </c>
      <c r="D8" s="73"/>
      <c r="E8" s="1" t="s">
        <v>75</v>
      </c>
      <c r="F8" s="1" t="s">
        <v>76</v>
      </c>
      <c r="G8" s="1" t="s">
        <v>77</v>
      </c>
      <c r="H8" s="1" t="s">
        <v>78</v>
      </c>
      <c r="I8" s="2" t="s">
        <v>79</v>
      </c>
      <c r="J8" s="1" t="s">
        <v>80</v>
      </c>
      <c r="K8" s="55" t="s">
        <v>81</v>
      </c>
      <c r="L8" s="1" t="s">
        <v>82</v>
      </c>
      <c r="M8" s="1" t="s">
        <v>93</v>
      </c>
      <c r="N8" s="1" t="s">
        <v>94</v>
      </c>
      <c r="O8" s="1" t="s">
        <v>95</v>
      </c>
      <c r="P8" s="2" t="s">
        <v>96</v>
      </c>
      <c r="Q8" s="1" t="s">
        <v>74</v>
      </c>
    </row>
    <row r="9" spans="1:18" ht="23.25" x14ac:dyDescent="0.35">
      <c r="A9" s="6" t="s">
        <v>0</v>
      </c>
      <c r="B9" s="7">
        <f>B10+B16+B26+B52+B62</f>
        <v>175132118</v>
      </c>
      <c r="C9" s="7">
        <f>C10+C16+C26+C52</f>
        <v>0</v>
      </c>
      <c r="D9" s="7">
        <f>B9+C9</f>
        <v>175132118</v>
      </c>
      <c r="E9" s="46">
        <f t="shared" ref="E9:P9" si="0">E10+E16+E26</f>
        <v>10573122.52</v>
      </c>
      <c r="F9" s="46">
        <f t="shared" si="0"/>
        <v>18128884.52</v>
      </c>
      <c r="G9" s="46">
        <f t="shared" si="0"/>
        <v>0</v>
      </c>
      <c r="H9" s="46">
        <f t="shared" si="0"/>
        <v>0</v>
      </c>
      <c r="I9" s="46">
        <f t="shared" si="0"/>
        <v>0</v>
      </c>
      <c r="J9" s="46">
        <f t="shared" si="0"/>
        <v>0</v>
      </c>
      <c r="K9" s="46">
        <f t="shared" si="0"/>
        <v>0</v>
      </c>
      <c r="L9" s="46">
        <f t="shared" si="0"/>
        <v>0</v>
      </c>
      <c r="M9" s="46">
        <f t="shared" si="0"/>
        <v>0</v>
      </c>
      <c r="N9" s="46">
        <f t="shared" si="0"/>
        <v>0</v>
      </c>
      <c r="O9" s="46">
        <f t="shared" si="0"/>
        <v>0</v>
      </c>
      <c r="P9" s="46">
        <f t="shared" si="0"/>
        <v>0</v>
      </c>
      <c r="Q9" s="38">
        <f>SUM(E9:P9)</f>
        <v>28702007.039999999</v>
      </c>
    </row>
    <row r="10" spans="1:18" ht="27.75" x14ac:dyDescent="0.35">
      <c r="A10" s="8" t="s">
        <v>1</v>
      </c>
      <c r="B10" s="30">
        <f>B11+B12+B13+B14+B15</f>
        <v>117634000</v>
      </c>
      <c r="C10" s="30">
        <f>C11+C12+C13+C14+C15</f>
        <v>0</v>
      </c>
      <c r="D10" s="30">
        <f>B10+C10</f>
        <v>117634000</v>
      </c>
      <c r="E10" s="39">
        <f>E11+E12+E13+E14+E15</f>
        <v>8974095.5</v>
      </c>
      <c r="F10" s="39">
        <f t="shared" ref="F10:K10" si="1">F11+F12+F13+F14+F15</f>
        <v>9035231.5</v>
      </c>
      <c r="G10" s="39">
        <f t="shared" si="1"/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40">
        <f>L11+L12+L15</f>
        <v>0</v>
      </c>
      <c r="M10" s="40">
        <f>M11+M12+M15</f>
        <v>0</v>
      </c>
      <c r="N10" s="40">
        <f>N11+N12+N15</f>
        <v>0</v>
      </c>
      <c r="O10" s="40">
        <f>O11+O12+O14+O15</f>
        <v>0</v>
      </c>
      <c r="P10" s="40">
        <f>P11+P12+P14+P15</f>
        <v>0</v>
      </c>
      <c r="Q10" s="40">
        <f>SUM(E10:P10)</f>
        <v>18009327</v>
      </c>
    </row>
    <row r="11" spans="1:18" ht="23.25" x14ac:dyDescent="0.35">
      <c r="A11" s="11" t="s">
        <v>2</v>
      </c>
      <c r="B11" s="13">
        <v>112156000</v>
      </c>
      <c r="C11" s="12"/>
      <c r="D11" s="15">
        <f>B11+C11</f>
        <v>112156000</v>
      </c>
      <c r="E11" s="48">
        <v>8577500</v>
      </c>
      <c r="F11" s="49">
        <v>8638636</v>
      </c>
      <c r="G11" s="49"/>
      <c r="H11" s="49"/>
      <c r="I11" s="49"/>
      <c r="J11" s="49"/>
      <c r="K11" s="49"/>
      <c r="L11" s="14"/>
      <c r="M11" s="14"/>
      <c r="N11" s="15"/>
      <c r="O11" s="14"/>
      <c r="P11" s="13"/>
      <c r="Q11" s="16">
        <f>SUM(E11:P11)</f>
        <v>17216136</v>
      </c>
    </row>
    <row r="12" spans="1:18" ht="23.25" x14ac:dyDescent="0.35">
      <c r="A12" s="11" t="s">
        <v>3</v>
      </c>
      <c r="B12" s="13">
        <v>3000000</v>
      </c>
      <c r="C12" s="12"/>
      <c r="D12" s="15">
        <f t="shared" ref="D12:D15" si="2">B12+C12</f>
        <v>3000000</v>
      </c>
      <c r="E12" s="48">
        <v>235252.5</v>
      </c>
      <c r="F12" s="49">
        <v>235252.5</v>
      </c>
      <c r="G12" s="49"/>
      <c r="H12" s="49"/>
      <c r="I12" s="49"/>
      <c r="J12" s="49"/>
      <c r="K12" s="49"/>
      <c r="L12" s="14"/>
      <c r="M12" s="14"/>
      <c r="N12" s="14"/>
      <c r="O12" s="14"/>
      <c r="P12" s="13"/>
      <c r="Q12" s="16">
        <f t="shared" ref="Q12:Q74" si="3">SUM(E12:P12)</f>
        <v>470505</v>
      </c>
    </row>
    <row r="13" spans="1:18" ht="23.25" x14ac:dyDescent="0.35">
      <c r="A13" s="11" t="s">
        <v>4</v>
      </c>
      <c r="B13" s="31"/>
      <c r="C13" s="12"/>
      <c r="D13" s="15">
        <f t="shared" si="2"/>
        <v>0</v>
      </c>
      <c r="E13" s="48"/>
      <c r="F13" s="49"/>
      <c r="G13" s="49"/>
      <c r="H13" s="49"/>
      <c r="I13" s="49"/>
      <c r="J13" s="49"/>
      <c r="K13" s="49"/>
      <c r="L13" s="14"/>
      <c r="M13" s="14"/>
      <c r="N13" s="14"/>
      <c r="O13" s="14"/>
      <c r="P13" s="17"/>
      <c r="Q13" s="16">
        <f t="shared" si="3"/>
        <v>0</v>
      </c>
      <c r="R13" s="3"/>
    </row>
    <row r="14" spans="1:18" ht="23.25" x14ac:dyDescent="0.35">
      <c r="A14" s="11" t="s">
        <v>5</v>
      </c>
      <c r="B14" s="31"/>
      <c r="C14" s="12"/>
      <c r="D14" s="15">
        <f t="shared" si="2"/>
        <v>0</v>
      </c>
      <c r="E14" s="48"/>
      <c r="F14" s="49"/>
      <c r="G14" s="49"/>
      <c r="H14" s="49"/>
      <c r="I14" s="49"/>
      <c r="J14" s="49"/>
      <c r="K14" s="49"/>
      <c r="L14" s="14"/>
      <c r="M14" s="14"/>
      <c r="N14" s="14"/>
      <c r="O14" s="14"/>
      <c r="P14" s="17"/>
      <c r="Q14" s="16">
        <f t="shared" si="3"/>
        <v>0</v>
      </c>
    </row>
    <row r="15" spans="1:18" ht="23.25" x14ac:dyDescent="0.35">
      <c r="A15" s="11" t="s">
        <v>6</v>
      </c>
      <c r="B15" s="13">
        <v>2478000</v>
      </c>
      <c r="C15" s="12"/>
      <c r="D15" s="15">
        <f t="shared" si="2"/>
        <v>2478000</v>
      </c>
      <c r="E15" s="48">
        <v>161343</v>
      </c>
      <c r="F15" s="49">
        <v>161343</v>
      </c>
      <c r="G15" s="49"/>
      <c r="H15" s="49"/>
      <c r="I15" s="49"/>
      <c r="J15" s="49"/>
      <c r="K15" s="49"/>
      <c r="L15" s="14"/>
      <c r="M15" s="14"/>
      <c r="N15" s="14"/>
      <c r="O15" s="14"/>
      <c r="P15" s="13"/>
      <c r="Q15" s="16">
        <f t="shared" si="3"/>
        <v>322686</v>
      </c>
    </row>
    <row r="16" spans="1:18" ht="27.75" x14ac:dyDescent="0.35">
      <c r="A16" s="8" t="s">
        <v>7</v>
      </c>
      <c r="B16" s="32">
        <f>B17+B18+B19+B20+B21+B22+B23+B24+B25</f>
        <v>13882928</v>
      </c>
      <c r="C16" s="32">
        <f>C17+C18+C19+C20+C21+C22+C23+C24+C25</f>
        <v>-533885</v>
      </c>
      <c r="D16" s="32">
        <f>D17+D18+D19+D20+D21+D22+D23+D24+D25</f>
        <v>13349043</v>
      </c>
      <c r="E16" s="50">
        <f>E17+E18+E19+E20+E21+E22+E23+E24</f>
        <v>607337.02</v>
      </c>
      <c r="F16" s="50">
        <f>F17+F18+F19+F20+F21+F22+F23+F24</f>
        <v>1548719.18</v>
      </c>
      <c r="G16" s="50">
        <f>G17+G18+G19+G20+G21+G22+G23+G24</f>
        <v>0</v>
      </c>
      <c r="H16" s="50">
        <f>H17+H18+H19+H20+H21+H22+H23+H24</f>
        <v>0</v>
      </c>
      <c r="I16" s="50">
        <f t="shared" ref="I16:Q16" si="4">I17+I18+I19+I20+I21+I22+I23+I24</f>
        <v>0</v>
      </c>
      <c r="J16" s="50">
        <f t="shared" si="4"/>
        <v>0</v>
      </c>
      <c r="K16" s="50">
        <f t="shared" si="4"/>
        <v>0</v>
      </c>
      <c r="L16" s="50">
        <f t="shared" si="4"/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2156056.2000000002</v>
      </c>
    </row>
    <row r="17" spans="1:17" ht="23.25" x14ac:dyDescent="0.35">
      <c r="A17" s="11" t="s">
        <v>8</v>
      </c>
      <c r="B17" s="13">
        <v>6463885</v>
      </c>
      <c r="C17" s="21">
        <v>-2583885</v>
      </c>
      <c r="D17" s="14">
        <f>B17+C17</f>
        <v>3880000</v>
      </c>
      <c r="E17" s="48">
        <v>192212.02</v>
      </c>
      <c r="F17" s="49">
        <v>924181.94</v>
      </c>
      <c r="G17" s="49"/>
      <c r="H17" s="49"/>
      <c r="I17" s="49"/>
      <c r="J17" s="49"/>
      <c r="K17" s="49"/>
      <c r="L17" s="14"/>
      <c r="M17" s="14"/>
      <c r="N17" s="14"/>
      <c r="O17" s="14"/>
      <c r="P17" s="13"/>
      <c r="Q17" s="16">
        <f t="shared" si="3"/>
        <v>1116393.96</v>
      </c>
    </row>
    <row r="18" spans="1:17" ht="23.25" x14ac:dyDescent="0.35">
      <c r="A18" s="11" t="s">
        <v>9</v>
      </c>
      <c r="B18" s="13">
        <v>470000</v>
      </c>
      <c r="C18" s="21">
        <v>250000</v>
      </c>
      <c r="D18" s="14">
        <f t="shared" ref="D18:D25" si="5">B18+C18</f>
        <v>720000</v>
      </c>
      <c r="E18" s="48"/>
      <c r="F18" s="49">
        <v>171416.24</v>
      </c>
      <c r="G18" s="49"/>
      <c r="H18" s="49"/>
      <c r="I18" s="49"/>
      <c r="J18" s="49"/>
      <c r="K18" s="49"/>
      <c r="L18" s="14"/>
      <c r="M18" s="14"/>
      <c r="N18" s="14"/>
      <c r="O18" s="14"/>
      <c r="P18" s="13"/>
      <c r="Q18" s="16">
        <f t="shared" si="3"/>
        <v>171416.24</v>
      </c>
    </row>
    <row r="19" spans="1:17" ht="23.25" x14ac:dyDescent="0.35">
      <c r="A19" s="11" t="s">
        <v>10</v>
      </c>
      <c r="B19" s="13">
        <v>5200000</v>
      </c>
      <c r="C19" s="12"/>
      <c r="D19" s="14">
        <f t="shared" si="5"/>
        <v>5200000</v>
      </c>
      <c r="E19" s="48">
        <v>415125</v>
      </c>
      <c r="F19" s="49">
        <v>415125</v>
      </c>
      <c r="G19" s="49"/>
      <c r="H19" s="49"/>
      <c r="I19" s="49"/>
      <c r="J19" s="49"/>
      <c r="K19" s="49"/>
      <c r="L19" s="14"/>
      <c r="M19" s="14"/>
      <c r="N19" s="14"/>
      <c r="O19" s="14"/>
      <c r="P19" s="13"/>
      <c r="Q19" s="16">
        <f t="shared" si="3"/>
        <v>830250</v>
      </c>
    </row>
    <row r="20" spans="1:17" ht="23.25" x14ac:dyDescent="0.35">
      <c r="A20" s="11" t="s">
        <v>11</v>
      </c>
      <c r="B20" s="13">
        <v>150000</v>
      </c>
      <c r="C20" s="12"/>
      <c r="D20" s="14">
        <f t="shared" si="5"/>
        <v>150000</v>
      </c>
      <c r="E20" s="48"/>
      <c r="F20" s="49"/>
      <c r="G20" s="49"/>
      <c r="H20" s="49"/>
      <c r="I20" s="49"/>
      <c r="J20" s="49"/>
      <c r="K20" s="49"/>
      <c r="L20" s="14"/>
      <c r="M20" s="14"/>
      <c r="N20" s="14"/>
      <c r="O20" s="14"/>
      <c r="P20" s="13"/>
      <c r="Q20" s="16">
        <f t="shared" si="3"/>
        <v>0</v>
      </c>
    </row>
    <row r="21" spans="1:17" ht="23.25" x14ac:dyDescent="0.35">
      <c r="A21" s="11" t="s">
        <v>12</v>
      </c>
      <c r="B21" s="13">
        <v>460204</v>
      </c>
      <c r="C21" s="12"/>
      <c r="D21" s="14">
        <f t="shared" si="5"/>
        <v>460204</v>
      </c>
      <c r="E21" s="48"/>
      <c r="F21" s="49">
        <v>37996</v>
      </c>
      <c r="G21" s="51"/>
      <c r="H21" s="49"/>
      <c r="I21" s="49"/>
      <c r="J21" s="49"/>
      <c r="K21" s="49"/>
      <c r="L21" s="14"/>
      <c r="M21" s="14"/>
      <c r="N21" s="14"/>
      <c r="O21" s="14"/>
      <c r="P21" s="13"/>
      <c r="Q21" s="16">
        <f t="shared" si="3"/>
        <v>37996</v>
      </c>
    </row>
    <row r="22" spans="1:17" ht="23.25" x14ac:dyDescent="0.35">
      <c r="A22" s="11" t="s">
        <v>13</v>
      </c>
      <c r="B22" s="13">
        <v>802066</v>
      </c>
      <c r="C22" s="12"/>
      <c r="D22" s="14">
        <f t="shared" si="5"/>
        <v>802066</v>
      </c>
      <c r="E22" s="48"/>
      <c r="F22" s="49"/>
      <c r="G22" s="49"/>
      <c r="H22" s="49"/>
      <c r="I22" s="49"/>
      <c r="J22" s="49"/>
      <c r="K22" s="49"/>
      <c r="L22" s="14"/>
      <c r="M22" s="14"/>
      <c r="N22" s="14"/>
      <c r="O22" s="14"/>
      <c r="P22" s="13"/>
      <c r="Q22" s="16">
        <f t="shared" si="3"/>
        <v>0</v>
      </c>
    </row>
    <row r="23" spans="1:17" ht="23.25" x14ac:dyDescent="0.35">
      <c r="A23" s="11" t="s">
        <v>92</v>
      </c>
      <c r="B23" s="13">
        <v>253020</v>
      </c>
      <c r="C23" s="12"/>
      <c r="D23" s="14">
        <f t="shared" si="5"/>
        <v>253020</v>
      </c>
      <c r="E23" s="48"/>
      <c r="F23" s="49"/>
      <c r="G23" s="49"/>
      <c r="H23" s="49"/>
      <c r="I23" s="49"/>
      <c r="J23" s="49"/>
      <c r="K23" s="51"/>
      <c r="L23" s="14"/>
      <c r="M23" s="14"/>
      <c r="N23" s="14"/>
      <c r="O23" s="14"/>
      <c r="P23" s="13"/>
      <c r="Q23" s="16">
        <f t="shared" si="3"/>
        <v>0</v>
      </c>
    </row>
    <row r="24" spans="1:17" ht="23.25" x14ac:dyDescent="0.35">
      <c r="A24" s="11" t="s">
        <v>14</v>
      </c>
      <c r="B24" s="13">
        <v>83753</v>
      </c>
      <c r="C24" s="12"/>
      <c r="D24" s="14">
        <f t="shared" si="5"/>
        <v>83753</v>
      </c>
      <c r="E24" s="48"/>
      <c r="F24" s="53"/>
      <c r="G24" s="51"/>
      <c r="H24" s="49"/>
      <c r="I24" s="49"/>
      <c r="J24" s="49"/>
      <c r="K24" s="53"/>
      <c r="L24" s="14"/>
      <c r="M24" s="14"/>
      <c r="N24" s="14"/>
      <c r="O24" s="14"/>
      <c r="P24" s="13"/>
      <c r="Q24" s="16">
        <f t="shared" si="3"/>
        <v>0</v>
      </c>
    </row>
    <row r="25" spans="1:17" ht="23.25" x14ac:dyDescent="0.35">
      <c r="A25" s="11" t="s">
        <v>15</v>
      </c>
      <c r="B25" s="13">
        <v>0</v>
      </c>
      <c r="C25" s="12">
        <v>1800000</v>
      </c>
      <c r="D25" s="14">
        <f t="shared" si="5"/>
        <v>1800000</v>
      </c>
      <c r="E25" s="48"/>
      <c r="F25" s="53"/>
      <c r="G25" s="51"/>
      <c r="H25" s="49"/>
      <c r="I25" s="49"/>
      <c r="J25" s="49"/>
      <c r="K25" s="53"/>
      <c r="L25" s="14"/>
      <c r="M25" s="14"/>
      <c r="N25" s="14"/>
      <c r="O25" s="14"/>
      <c r="P25" s="13"/>
      <c r="Q25" s="16"/>
    </row>
    <row r="26" spans="1:17" ht="27.75" x14ac:dyDescent="0.65">
      <c r="A26" s="8" t="s">
        <v>16</v>
      </c>
      <c r="B26" s="32">
        <f>B27+B28+B29+B30+B31+B32+B33+B34+B35</f>
        <v>36519515</v>
      </c>
      <c r="C26" s="32">
        <f>C27+C28+C29+C30+C31+C32+C33+C34+C35</f>
        <v>-166115</v>
      </c>
      <c r="D26" s="32">
        <f>B26+C26</f>
        <v>36353400</v>
      </c>
      <c r="E26" s="50">
        <f t="shared" ref="E26:P26" si="6">E27+E28+E29+E30+E31+E32+E33+E34+E35</f>
        <v>991690</v>
      </c>
      <c r="F26" s="50">
        <f>F27+F28+F29+F30+F31+F32+F33+F34+F35</f>
        <v>7544933.8400000008</v>
      </c>
      <c r="G26" s="50">
        <f t="shared" si="6"/>
        <v>0</v>
      </c>
      <c r="H26" s="50">
        <f t="shared" si="6"/>
        <v>0</v>
      </c>
      <c r="I26" s="50">
        <f t="shared" si="6"/>
        <v>0</v>
      </c>
      <c r="J26" s="50">
        <f t="shared" si="6"/>
        <v>0</v>
      </c>
      <c r="K26" s="50">
        <f t="shared" si="6"/>
        <v>0</v>
      </c>
      <c r="L26" s="50">
        <f t="shared" si="6"/>
        <v>0</v>
      </c>
      <c r="M26" s="50">
        <f t="shared" si="6"/>
        <v>0</v>
      </c>
      <c r="N26" s="50">
        <f t="shared" si="6"/>
        <v>0</v>
      </c>
      <c r="O26" s="50">
        <f t="shared" si="6"/>
        <v>0</v>
      </c>
      <c r="P26" s="50">
        <f t="shared" si="6"/>
        <v>0</v>
      </c>
      <c r="Q26" s="61">
        <f>SUM(E26:P26)</f>
        <v>8536623.8399999999</v>
      </c>
    </row>
    <row r="27" spans="1:17" ht="23.25" x14ac:dyDescent="0.35">
      <c r="A27" s="11" t="s">
        <v>17</v>
      </c>
      <c r="B27" s="13">
        <v>11970223</v>
      </c>
      <c r="C27" s="12"/>
      <c r="D27" s="14">
        <f>B27+C27</f>
        <v>11970223</v>
      </c>
      <c r="E27" s="48">
        <v>991690</v>
      </c>
      <c r="F27" s="49">
        <v>1114630</v>
      </c>
      <c r="G27" s="49"/>
      <c r="H27" s="49"/>
      <c r="I27" s="49"/>
      <c r="J27" s="49"/>
      <c r="K27" s="49"/>
      <c r="L27" s="14"/>
      <c r="M27" s="14"/>
      <c r="N27" s="14"/>
      <c r="O27" s="14"/>
      <c r="P27" s="13"/>
      <c r="Q27" s="16">
        <f t="shared" si="3"/>
        <v>2106320</v>
      </c>
    </row>
    <row r="28" spans="1:17" ht="23.25" x14ac:dyDescent="0.35">
      <c r="A28" s="11" t="s">
        <v>18</v>
      </c>
      <c r="B28" s="13">
        <v>2500000</v>
      </c>
      <c r="C28" s="12">
        <v>1783885</v>
      </c>
      <c r="D28" s="14">
        <f t="shared" ref="D28:D35" si="7">B28+C28</f>
        <v>4283885</v>
      </c>
      <c r="E28" s="48"/>
      <c r="F28" s="49">
        <v>2645088</v>
      </c>
      <c r="G28" s="49"/>
      <c r="H28" s="49"/>
      <c r="I28" s="49"/>
      <c r="J28" s="49"/>
      <c r="K28" s="49"/>
      <c r="L28" s="14"/>
      <c r="M28" s="14"/>
      <c r="N28" s="14"/>
      <c r="O28" s="14"/>
      <c r="P28" s="13"/>
      <c r="Q28" s="16">
        <f t="shared" si="3"/>
        <v>2645088</v>
      </c>
    </row>
    <row r="29" spans="1:17" ht="23.25" x14ac:dyDescent="0.35">
      <c r="A29" s="11" t="s">
        <v>19</v>
      </c>
      <c r="B29" s="13">
        <v>1450000</v>
      </c>
      <c r="C29" s="12">
        <v>450000</v>
      </c>
      <c r="D29" s="14">
        <f t="shared" si="7"/>
        <v>1900000</v>
      </c>
      <c r="E29" s="48"/>
      <c r="F29" s="49">
        <v>646970.4</v>
      </c>
      <c r="G29" s="49"/>
      <c r="H29" s="49"/>
      <c r="I29" s="49"/>
      <c r="J29" s="49"/>
      <c r="K29" s="49"/>
      <c r="L29" s="14"/>
      <c r="M29" s="14"/>
      <c r="N29" s="14"/>
      <c r="O29" s="14"/>
      <c r="P29" s="13"/>
      <c r="Q29" s="16">
        <f t="shared" si="3"/>
        <v>646970.4</v>
      </c>
    </row>
    <row r="30" spans="1:17" ht="23.25" x14ac:dyDescent="0.35">
      <c r="A30" s="11" t="s">
        <v>20</v>
      </c>
      <c r="B30" s="13">
        <v>13092</v>
      </c>
      <c r="C30" s="12">
        <v>100000</v>
      </c>
      <c r="D30" s="14">
        <f t="shared" si="7"/>
        <v>113092</v>
      </c>
      <c r="E30" s="48"/>
      <c r="F30" s="49"/>
      <c r="G30" s="49"/>
      <c r="H30" s="49"/>
      <c r="I30" s="49"/>
      <c r="J30" s="49"/>
      <c r="K30" s="49"/>
      <c r="L30" s="14"/>
      <c r="M30" s="14"/>
      <c r="N30" s="14"/>
      <c r="O30" s="14"/>
      <c r="P30" s="13"/>
      <c r="Q30" s="16">
        <f t="shared" si="3"/>
        <v>0</v>
      </c>
    </row>
    <row r="31" spans="1:17" ht="23.25" x14ac:dyDescent="0.35">
      <c r="A31" s="11" t="s">
        <v>21</v>
      </c>
      <c r="B31" s="13">
        <v>2700000</v>
      </c>
      <c r="C31" s="12">
        <v>-2300000</v>
      </c>
      <c r="D31" s="14">
        <f t="shared" si="7"/>
        <v>400000</v>
      </c>
      <c r="E31" s="48"/>
      <c r="F31" s="49">
        <v>207406.24</v>
      </c>
      <c r="G31" s="49"/>
      <c r="H31" s="49"/>
      <c r="I31" s="49"/>
      <c r="J31" s="49"/>
      <c r="K31" s="49"/>
      <c r="L31" s="14"/>
      <c r="M31" s="14"/>
      <c r="N31" s="14"/>
      <c r="O31" s="14"/>
      <c r="P31" s="13"/>
      <c r="Q31" s="16">
        <f t="shared" si="3"/>
        <v>207406.24</v>
      </c>
    </row>
    <row r="32" spans="1:17" ht="23.25" x14ac:dyDescent="0.35">
      <c r="A32" s="11" t="s">
        <v>22</v>
      </c>
      <c r="B32" s="13">
        <v>700000</v>
      </c>
      <c r="C32" s="12">
        <v>100000</v>
      </c>
      <c r="D32" s="14">
        <f t="shared" si="7"/>
        <v>800000</v>
      </c>
      <c r="E32" s="48"/>
      <c r="F32" s="49"/>
      <c r="G32" s="49"/>
      <c r="H32" s="49"/>
      <c r="I32" s="49"/>
      <c r="J32" s="49"/>
      <c r="K32" s="49"/>
      <c r="L32" s="14"/>
      <c r="M32" s="14"/>
      <c r="N32" s="14"/>
      <c r="O32" s="14"/>
      <c r="P32" s="13"/>
      <c r="Q32" s="16">
        <f t="shared" si="3"/>
        <v>0</v>
      </c>
    </row>
    <row r="33" spans="1:17" ht="23.25" x14ac:dyDescent="0.35">
      <c r="A33" s="11" t="s">
        <v>23</v>
      </c>
      <c r="B33" s="13">
        <v>12876200</v>
      </c>
      <c r="C33" s="12">
        <v>700000</v>
      </c>
      <c r="D33" s="14">
        <f t="shared" si="7"/>
        <v>13576200</v>
      </c>
      <c r="E33" s="48"/>
      <c r="F33" s="49">
        <v>2255042.7000000002</v>
      </c>
      <c r="G33" s="49"/>
      <c r="H33" s="49"/>
      <c r="I33" s="49"/>
      <c r="J33" s="49"/>
      <c r="K33" s="49"/>
      <c r="L33" s="14"/>
      <c r="M33" s="14"/>
      <c r="N33" s="14"/>
      <c r="O33" s="14"/>
      <c r="P33" s="13"/>
      <c r="Q33" s="16">
        <f t="shared" si="3"/>
        <v>2255042.7000000002</v>
      </c>
    </row>
    <row r="34" spans="1:17" ht="23.25" x14ac:dyDescent="0.35">
      <c r="A34" s="11" t="s">
        <v>24</v>
      </c>
      <c r="B34" s="31"/>
      <c r="C34" s="37"/>
      <c r="D34" s="14">
        <f t="shared" si="7"/>
        <v>0</v>
      </c>
      <c r="E34" s="52"/>
      <c r="F34" s="49"/>
      <c r="G34" s="49"/>
      <c r="H34" s="49"/>
      <c r="I34" s="49"/>
      <c r="J34" s="49"/>
      <c r="K34" s="49"/>
      <c r="L34" s="14"/>
      <c r="M34" s="14"/>
      <c r="N34" s="14"/>
      <c r="O34" s="14"/>
      <c r="P34" s="10"/>
      <c r="Q34" s="16">
        <f t="shared" si="3"/>
        <v>0</v>
      </c>
    </row>
    <row r="35" spans="1:17" ht="23.25" x14ac:dyDescent="0.35">
      <c r="A35" s="11" t="s">
        <v>25</v>
      </c>
      <c r="B35" s="13">
        <v>4310000</v>
      </c>
      <c r="C35" s="12">
        <v>-1000000</v>
      </c>
      <c r="D35" s="14">
        <f t="shared" si="7"/>
        <v>3310000</v>
      </c>
      <c r="E35" s="48"/>
      <c r="F35" s="49">
        <v>675796.5</v>
      </c>
      <c r="G35" s="49"/>
      <c r="H35" s="49"/>
      <c r="I35" s="49"/>
      <c r="J35" s="49"/>
      <c r="K35" s="49"/>
      <c r="L35" s="14"/>
      <c r="M35" s="14"/>
      <c r="N35" s="14"/>
      <c r="O35" s="14"/>
      <c r="P35" s="13"/>
      <c r="Q35" s="16">
        <f t="shared" si="3"/>
        <v>675796.5</v>
      </c>
    </row>
    <row r="36" spans="1:17" ht="23.25" x14ac:dyDescent="0.35">
      <c r="A36" s="8" t="s">
        <v>26</v>
      </c>
      <c r="B36" s="9"/>
      <c r="C36" s="18"/>
      <c r="D36" s="21"/>
      <c r="E36" s="48"/>
      <c r="F36" s="49"/>
      <c r="G36" s="49"/>
      <c r="H36" s="49"/>
      <c r="I36" s="49"/>
      <c r="J36" s="49"/>
      <c r="K36" s="49"/>
      <c r="L36" s="14"/>
      <c r="M36" s="14"/>
      <c r="N36" s="14"/>
      <c r="O36" s="14"/>
      <c r="P36" s="10"/>
      <c r="Q36" s="16">
        <f t="shared" si="3"/>
        <v>0</v>
      </c>
    </row>
    <row r="37" spans="1:17" ht="23.25" x14ac:dyDescent="0.35">
      <c r="A37" s="11" t="s">
        <v>27</v>
      </c>
      <c r="B37" s="21"/>
      <c r="C37" s="12"/>
      <c r="D37" s="21"/>
      <c r="E37" s="48"/>
      <c r="F37" s="49"/>
      <c r="G37" s="49"/>
      <c r="H37" s="49"/>
      <c r="I37" s="49"/>
      <c r="J37" s="49"/>
      <c r="K37" s="49"/>
      <c r="L37" s="14"/>
      <c r="M37" s="14"/>
      <c r="N37" s="14"/>
      <c r="O37" s="14"/>
      <c r="P37" s="10"/>
      <c r="Q37" s="16">
        <f t="shared" si="3"/>
        <v>0</v>
      </c>
    </row>
    <row r="38" spans="1:17" ht="23.25" x14ac:dyDescent="0.35">
      <c r="A38" s="11" t="s">
        <v>28</v>
      </c>
      <c r="B38" s="21"/>
      <c r="C38" s="12"/>
      <c r="D38" s="21"/>
      <c r="E38" s="48"/>
      <c r="F38" s="49"/>
      <c r="G38" s="49"/>
      <c r="H38" s="49"/>
      <c r="I38" s="49"/>
      <c r="J38" s="49"/>
      <c r="K38" s="49"/>
      <c r="L38" s="14"/>
      <c r="M38" s="14"/>
      <c r="N38" s="14"/>
      <c r="O38" s="14"/>
      <c r="P38" s="10"/>
      <c r="Q38" s="16">
        <f t="shared" si="3"/>
        <v>0</v>
      </c>
    </row>
    <row r="39" spans="1:17" ht="23.25" x14ac:dyDescent="0.35">
      <c r="A39" s="11" t="s">
        <v>29</v>
      </c>
      <c r="B39" s="21"/>
      <c r="C39" s="12"/>
      <c r="D39" s="21"/>
      <c r="E39" s="48"/>
      <c r="F39" s="49"/>
      <c r="G39" s="49"/>
      <c r="H39" s="49"/>
      <c r="I39" s="49"/>
      <c r="J39" s="49"/>
      <c r="K39" s="49"/>
      <c r="L39" s="14"/>
      <c r="M39" s="14"/>
      <c r="N39" s="14"/>
      <c r="O39" s="14"/>
      <c r="P39" s="10"/>
      <c r="Q39" s="16">
        <f t="shared" si="3"/>
        <v>0</v>
      </c>
    </row>
    <row r="40" spans="1:17" ht="23.25" x14ac:dyDescent="0.35">
      <c r="A40" s="11" t="s">
        <v>30</v>
      </c>
      <c r="B40" s="21"/>
      <c r="C40" s="12"/>
      <c r="D40" s="21"/>
      <c r="E40" s="48"/>
      <c r="F40" s="49"/>
      <c r="G40" s="49"/>
      <c r="H40" s="49"/>
      <c r="I40" s="49"/>
      <c r="J40" s="49"/>
      <c r="K40" s="49"/>
      <c r="L40" s="14"/>
      <c r="M40" s="14"/>
      <c r="N40" s="14"/>
      <c r="O40" s="14"/>
      <c r="P40" s="10"/>
      <c r="Q40" s="16">
        <f t="shared" si="3"/>
        <v>0</v>
      </c>
    </row>
    <row r="41" spans="1:17" ht="23.25" x14ac:dyDescent="0.35">
      <c r="A41" s="11" t="s">
        <v>31</v>
      </c>
      <c r="B41" s="21"/>
      <c r="C41" s="12"/>
      <c r="D41" s="21"/>
      <c r="E41" s="48"/>
      <c r="F41" s="49"/>
      <c r="G41" s="49"/>
      <c r="H41" s="49"/>
      <c r="I41" s="49"/>
      <c r="J41" s="49"/>
      <c r="K41" s="49"/>
      <c r="L41" s="14"/>
      <c r="M41" s="14"/>
      <c r="N41" s="14"/>
      <c r="O41" s="14"/>
      <c r="P41" s="10"/>
      <c r="Q41" s="16">
        <f t="shared" si="3"/>
        <v>0</v>
      </c>
    </row>
    <row r="42" spans="1:17" ht="23.25" x14ac:dyDescent="0.35">
      <c r="A42" s="11" t="s">
        <v>32</v>
      </c>
      <c r="B42" s="21"/>
      <c r="C42" s="12"/>
      <c r="D42" s="21"/>
      <c r="E42" s="52"/>
      <c r="F42" s="49"/>
      <c r="G42" s="49"/>
      <c r="H42" s="49"/>
      <c r="I42" s="49"/>
      <c r="J42" s="49"/>
      <c r="K42" s="49"/>
      <c r="L42" s="14"/>
      <c r="M42" s="14"/>
      <c r="N42" s="14"/>
      <c r="O42" s="14"/>
      <c r="P42" s="10"/>
      <c r="Q42" s="16">
        <f t="shared" si="3"/>
        <v>0</v>
      </c>
    </row>
    <row r="43" spans="1:17" ht="23.25" x14ac:dyDescent="0.35">
      <c r="A43" s="11" t="s">
        <v>33</v>
      </c>
      <c r="B43" s="21"/>
      <c r="C43" s="12"/>
      <c r="D43" s="21"/>
      <c r="E43" s="48"/>
      <c r="F43" s="49"/>
      <c r="G43" s="49"/>
      <c r="H43" s="49"/>
      <c r="I43" s="49"/>
      <c r="J43" s="49"/>
      <c r="K43" s="49"/>
      <c r="L43" s="14"/>
      <c r="M43" s="14"/>
      <c r="N43" s="14"/>
      <c r="O43" s="14"/>
      <c r="P43" s="10"/>
      <c r="Q43" s="16">
        <f t="shared" si="3"/>
        <v>0</v>
      </c>
    </row>
    <row r="44" spans="1:17" ht="23.25" x14ac:dyDescent="0.35">
      <c r="A44" s="11" t="s">
        <v>34</v>
      </c>
      <c r="B44" s="21"/>
      <c r="C44" s="12"/>
      <c r="D44" s="21"/>
      <c r="E44" s="48"/>
      <c r="F44" s="49"/>
      <c r="G44" s="49"/>
      <c r="H44" s="49"/>
      <c r="I44" s="49"/>
      <c r="J44" s="49"/>
      <c r="K44" s="49"/>
      <c r="L44" s="14"/>
      <c r="M44" s="14"/>
      <c r="N44" s="14"/>
      <c r="O44" s="14"/>
      <c r="P44" s="10"/>
      <c r="Q44" s="16">
        <f t="shared" si="3"/>
        <v>0</v>
      </c>
    </row>
    <row r="45" spans="1:17" ht="23.25" x14ac:dyDescent="0.35">
      <c r="A45" s="8" t="s">
        <v>35</v>
      </c>
      <c r="B45" s="9"/>
      <c r="C45" s="18"/>
      <c r="D45" s="21"/>
      <c r="E45" s="48"/>
      <c r="F45" s="49"/>
      <c r="G45" s="49"/>
      <c r="H45" s="49"/>
      <c r="I45" s="49"/>
      <c r="J45" s="49"/>
      <c r="K45" s="49"/>
      <c r="L45" s="14"/>
      <c r="M45" s="14"/>
      <c r="N45" s="14"/>
      <c r="O45" s="14"/>
      <c r="P45" s="10"/>
      <c r="Q45" s="16">
        <f t="shared" si="3"/>
        <v>0</v>
      </c>
    </row>
    <row r="46" spans="1:17" ht="23.25" x14ac:dyDescent="0.35">
      <c r="A46" s="11" t="s">
        <v>36</v>
      </c>
      <c r="B46" s="21"/>
      <c r="C46" s="12"/>
      <c r="D46" s="21"/>
      <c r="E46" s="48"/>
      <c r="F46" s="49"/>
      <c r="G46" s="49"/>
      <c r="H46" s="49"/>
      <c r="I46" s="49"/>
      <c r="J46" s="49"/>
      <c r="K46" s="49"/>
      <c r="L46" s="14"/>
      <c r="M46" s="14"/>
      <c r="N46" s="14"/>
      <c r="O46" s="14"/>
      <c r="P46" s="10"/>
      <c r="Q46" s="16">
        <f t="shared" si="3"/>
        <v>0</v>
      </c>
    </row>
    <row r="47" spans="1:17" ht="23.25" x14ac:dyDescent="0.35">
      <c r="A47" s="11" t="s">
        <v>37</v>
      </c>
      <c r="B47" s="21"/>
      <c r="C47" s="12"/>
      <c r="D47" s="21"/>
      <c r="E47" s="48"/>
      <c r="F47" s="49"/>
      <c r="G47" s="49"/>
      <c r="H47" s="49"/>
      <c r="I47" s="49"/>
      <c r="J47" s="49"/>
      <c r="K47" s="49"/>
      <c r="L47" s="14"/>
      <c r="M47" s="14"/>
      <c r="N47" s="14"/>
      <c r="O47" s="14"/>
      <c r="P47" s="10"/>
      <c r="Q47" s="16">
        <f t="shared" si="3"/>
        <v>0</v>
      </c>
    </row>
    <row r="48" spans="1:17" ht="23.25" x14ac:dyDescent="0.35">
      <c r="A48" s="11" t="s">
        <v>38</v>
      </c>
      <c r="B48" s="21"/>
      <c r="C48" s="12"/>
      <c r="D48" s="21"/>
      <c r="E48" s="48"/>
      <c r="F48" s="49"/>
      <c r="G48" s="49"/>
      <c r="H48" s="49"/>
      <c r="I48" s="49"/>
      <c r="J48" s="49"/>
      <c r="K48" s="49"/>
      <c r="L48" s="14"/>
      <c r="M48" s="14"/>
      <c r="N48" s="14"/>
      <c r="O48" s="14"/>
      <c r="P48" s="10"/>
      <c r="Q48" s="16">
        <f t="shared" si="3"/>
        <v>0</v>
      </c>
    </row>
    <row r="49" spans="1:17" ht="23.25" x14ac:dyDescent="0.35">
      <c r="A49" s="11" t="s">
        <v>39</v>
      </c>
      <c r="B49" s="21"/>
      <c r="C49" s="12"/>
      <c r="D49" s="21"/>
      <c r="E49" s="48"/>
      <c r="F49" s="49"/>
      <c r="G49" s="49"/>
      <c r="H49" s="49"/>
      <c r="I49" s="49"/>
      <c r="J49" s="49"/>
      <c r="K49" s="49"/>
      <c r="L49" s="14"/>
      <c r="M49" s="14"/>
      <c r="N49" s="14"/>
      <c r="O49" s="14"/>
      <c r="P49" s="10"/>
      <c r="Q49" s="16">
        <f t="shared" si="3"/>
        <v>0</v>
      </c>
    </row>
    <row r="50" spans="1:17" ht="23.25" x14ac:dyDescent="0.35">
      <c r="A50" s="11" t="s">
        <v>40</v>
      </c>
      <c r="B50" s="21"/>
      <c r="C50" s="12"/>
      <c r="D50" s="21"/>
      <c r="E50" s="52"/>
      <c r="F50" s="53"/>
      <c r="G50" s="53"/>
      <c r="H50" s="49"/>
      <c r="I50" s="53"/>
      <c r="J50" s="53"/>
      <c r="K50" s="49"/>
      <c r="L50" s="19"/>
      <c r="M50" s="19"/>
      <c r="N50" s="19"/>
      <c r="O50" s="19"/>
      <c r="P50" s="17"/>
      <c r="Q50" s="20">
        <f t="shared" si="3"/>
        <v>0</v>
      </c>
    </row>
    <row r="51" spans="1:17" ht="23.25" x14ac:dyDescent="0.35">
      <c r="A51" s="11" t="s">
        <v>41</v>
      </c>
      <c r="B51" s="21"/>
      <c r="C51" s="12"/>
      <c r="D51" s="21"/>
      <c r="E51" s="48"/>
      <c r="F51" s="49"/>
      <c r="G51" s="49"/>
      <c r="H51" s="49"/>
      <c r="I51" s="49"/>
      <c r="J51" s="49"/>
      <c r="K51" s="49"/>
      <c r="L51" s="14"/>
      <c r="M51" s="14"/>
      <c r="N51" s="14"/>
      <c r="O51" s="14"/>
      <c r="P51" s="13"/>
      <c r="Q51" s="16">
        <f t="shared" si="3"/>
        <v>0</v>
      </c>
    </row>
    <row r="52" spans="1:17" ht="27.75" x14ac:dyDescent="0.65">
      <c r="A52" s="8" t="s">
        <v>42</v>
      </c>
      <c r="B52" s="32">
        <f>B53+B54+B55+B56+B57+B58+B59+B60+B61</f>
        <v>5907898</v>
      </c>
      <c r="C52" s="32">
        <f t="shared" ref="C52" si="8">C53+C54+C55+C56+C57+C58+C59+C60+C61</f>
        <v>700000</v>
      </c>
      <c r="D52" s="32">
        <f>B52+C52</f>
        <v>6607898</v>
      </c>
      <c r="E52" s="50"/>
      <c r="F52" s="50">
        <f>F53+F54+F55+F56+F57+F58+F59+F60+F61</f>
        <v>0</v>
      </c>
      <c r="G52" s="50">
        <f t="shared" ref="G52:K52" si="9">G53+G54+G55+G56+G57+G58+G59+G60+G61</f>
        <v>0</v>
      </c>
      <c r="H52" s="50">
        <f t="shared" si="9"/>
        <v>0</v>
      </c>
      <c r="I52" s="50">
        <f t="shared" si="9"/>
        <v>0</v>
      </c>
      <c r="J52" s="50">
        <f t="shared" si="9"/>
        <v>0</v>
      </c>
      <c r="K52" s="50">
        <f t="shared" si="9"/>
        <v>0</v>
      </c>
      <c r="L52" s="54">
        <f>L56</f>
        <v>0</v>
      </c>
      <c r="M52" s="54">
        <f>M56</f>
        <v>0</v>
      </c>
      <c r="N52" s="54">
        <f>N56</f>
        <v>0</v>
      </c>
      <c r="O52" s="54">
        <f>O56</f>
        <v>0</v>
      </c>
      <c r="P52" s="54">
        <f>P53+P54+P55+P56+P57</f>
        <v>0</v>
      </c>
      <c r="Q52" s="61">
        <f>SUM(E52:P52)</f>
        <v>0</v>
      </c>
    </row>
    <row r="53" spans="1:17" ht="23.25" x14ac:dyDescent="0.35">
      <c r="A53" s="11" t="s">
        <v>43</v>
      </c>
      <c r="B53" s="13">
        <v>322898</v>
      </c>
      <c r="C53" s="12">
        <v>700000</v>
      </c>
      <c r="D53" s="14">
        <f>B53+C53</f>
        <v>1022898</v>
      </c>
      <c r="E53" s="48"/>
      <c r="F53" s="49"/>
      <c r="G53" s="49"/>
      <c r="H53" s="49"/>
      <c r="I53" s="49"/>
      <c r="J53" s="49"/>
      <c r="K53" s="49"/>
      <c r="L53" s="14"/>
      <c r="M53" s="14"/>
      <c r="N53" s="14"/>
      <c r="O53" s="14"/>
      <c r="P53" s="13"/>
      <c r="Q53" s="16">
        <f t="shared" si="3"/>
        <v>0</v>
      </c>
    </row>
    <row r="54" spans="1:17" ht="23.25" x14ac:dyDescent="0.35">
      <c r="A54" s="11" t="s">
        <v>44</v>
      </c>
      <c r="B54" s="33"/>
      <c r="C54" s="12"/>
      <c r="D54" s="14">
        <f t="shared" ref="D54:D61" si="10">B54+C54</f>
        <v>0</v>
      </c>
      <c r="E54" s="48"/>
      <c r="F54" s="49"/>
      <c r="G54" s="51"/>
      <c r="H54" s="49"/>
      <c r="I54" s="49"/>
      <c r="J54" s="49"/>
      <c r="K54" s="49"/>
      <c r="L54" s="14"/>
      <c r="M54" s="14"/>
      <c r="N54" s="14"/>
      <c r="O54" s="14"/>
      <c r="P54" s="13"/>
      <c r="Q54" s="16">
        <f t="shared" si="3"/>
        <v>0</v>
      </c>
    </row>
    <row r="55" spans="1:17" ht="23.25" x14ac:dyDescent="0.35">
      <c r="A55" s="11" t="s">
        <v>45</v>
      </c>
      <c r="B55" s="31"/>
      <c r="C55" s="12"/>
      <c r="D55" s="14">
        <f t="shared" si="10"/>
        <v>0</v>
      </c>
      <c r="E55" s="48"/>
      <c r="F55" s="49"/>
      <c r="G55" s="51"/>
      <c r="H55" s="49"/>
      <c r="I55" s="49"/>
      <c r="J55" s="49"/>
      <c r="K55" s="49"/>
      <c r="L55" s="14"/>
      <c r="M55" s="14"/>
      <c r="N55" s="14"/>
      <c r="O55" s="14"/>
      <c r="P55" s="17"/>
      <c r="Q55" s="16">
        <f t="shared" si="3"/>
        <v>0</v>
      </c>
    </row>
    <row r="56" spans="1:17" ht="23.25" x14ac:dyDescent="0.35">
      <c r="A56" s="11" t="s">
        <v>46</v>
      </c>
      <c r="B56" s="34">
        <v>5400000</v>
      </c>
      <c r="C56" s="12"/>
      <c r="D56" s="14">
        <f t="shared" si="10"/>
        <v>5400000</v>
      </c>
      <c r="E56" s="48"/>
      <c r="F56" s="49"/>
      <c r="G56" s="49"/>
      <c r="H56" s="49"/>
      <c r="I56" s="49"/>
      <c r="J56" s="49"/>
      <c r="K56" s="49"/>
      <c r="L56" s="14"/>
      <c r="M56" s="14"/>
      <c r="N56" s="14"/>
      <c r="O56" s="14"/>
      <c r="P56" s="17"/>
      <c r="Q56" s="16">
        <f t="shared" si="3"/>
        <v>0</v>
      </c>
    </row>
    <row r="57" spans="1:17" ht="23.25" x14ac:dyDescent="0.35">
      <c r="A57" s="11" t="s">
        <v>47</v>
      </c>
      <c r="B57" s="13">
        <v>185000</v>
      </c>
      <c r="C57" s="12"/>
      <c r="D57" s="14">
        <f t="shared" si="10"/>
        <v>185000</v>
      </c>
      <c r="E57" s="48"/>
      <c r="F57" s="49"/>
      <c r="G57" s="49"/>
      <c r="H57" s="49"/>
      <c r="I57" s="49"/>
      <c r="J57" s="49"/>
      <c r="K57" s="49"/>
      <c r="L57" s="14"/>
      <c r="M57" s="14"/>
      <c r="N57" s="14"/>
      <c r="O57" s="14"/>
      <c r="P57" s="13"/>
      <c r="Q57" s="16">
        <f t="shared" si="3"/>
        <v>0</v>
      </c>
    </row>
    <row r="58" spans="1:17" ht="23.25" x14ac:dyDescent="0.35">
      <c r="A58" s="11" t="s">
        <v>48</v>
      </c>
      <c r="B58" s="31"/>
      <c r="C58" s="12"/>
      <c r="D58" s="14">
        <f t="shared" si="10"/>
        <v>0</v>
      </c>
      <c r="E58" s="48"/>
      <c r="F58" s="49"/>
      <c r="G58" s="49"/>
      <c r="H58" s="49"/>
      <c r="I58" s="49"/>
      <c r="J58" s="49"/>
      <c r="K58" s="49"/>
      <c r="L58" s="14"/>
      <c r="M58" s="14"/>
      <c r="N58" s="14"/>
      <c r="O58" s="14"/>
      <c r="P58" s="17"/>
      <c r="Q58" s="16">
        <f t="shared" si="3"/>
        <v>0</v>
      </c>
    </row>
    <row r="59" spans="1:17" ht="23.25" x14ac:dyDescent="0.35">
      <c r="A59" s="11" t="s">
        <v>49</v>
      </c>
      <c r="B59" s="31"/>
      <c r="C59" s="12"/>
      <c r="D59" s="14">
        <f t="shared" si="10"/>
        <v>0</v>
      </c>
      <c r="E59" s="48"/>
      <c r="F59" s="49"/>
      <c r="G59" s="49"/>
      <c r="H59" s="49"/>
      <c r="I59" s="49"/>
      <c r="J59" s="49"/>
      <c r="K59" s="49"/>
      <c r="L59" s="14"/>
      <c r="M59" s="14"/>
      <c r="N59" s="14"/>
      <c r="O59" s="14"/>
      <c r="P59" s="17"/>
      <c r="Q59" s="16">
        <f t="shared" si="3"/>
        <v>0</v>
      </c>
    </row>
    <row r="60" spans="1:17" ht="23.25" x14ac:dyDescent="0.35">
      <c r="A60" s="11" t="s">
        <v>50</v>
      </c>
      <c r="B60" s="31"/>
      <c r="C60" s="12"/>
      <c r="D60" s="14">
        <f t="shared" si="10"/>
        <v>0</v>
      </c>
      <c r="E60" s="52"/>
      <c r="F60" s="49"/>
      <c r="G60" s="49"/>
      <c r="H60" s="49"/>
      <c r="I60" s="49"/>
      <c r="J60" s="49"/>
      <c r="K60" s="49"/>
      <c r="L60" s="14"/>
      <c r="M60" s="14"/>
      <c r="N60" s="14"/>
      <c r="O60" s="14"/>
      <c r="P60" s="17"/>
      <c r="Q60" s="16">
        <f t="shared" si="3"/>
        <v>0</v>
      </c>
    </row>
    <row r="61" spans="1:17" ht="23.25" x14ac:dyDescent="0.35">
      <c r="A61" s="11" t="s">
        <v>51</v>
      </c>
      <c r="B61" s="34"/>
      <c r="C61" s="12"/>
      <c r="D61" s="14">
        <f t="shared" si="10"/>
        <v>0</v>
      </c>
      <c r="E61" s="48"/>
      <c r="F61" s="49"/>
      <c r="G61" s="49"/>
      <c r="H61" s="49"/>
      <c r="I61" s="49"/>
      <c r="J61" s="49"/>
      <c r="K61" s="49"/>
      <c r="L61" s="14"/>
      <c r="M61" s="14"/>
      <c r="N61" s="14"/>
      <c r="O61" s="14"/>
      <c r="P61" s="17"/>
      <c r="Q61" s="16">
        <f t="shared" si="3"/>
        <v>0</v>
      </c>
    </row>
    <row r="62" spans="1:17" ht="27.75" x14ac:dyDescent="0.65">
      <c r="A62" s="8" t="s">
        <v>52</v>
      </c>
      <c r="B62" s="32">
        <f>B63+B64+B65+B66+B67+B68+B69+B70+B71</f>
        <v>1187777</v>
      </c>
      <c r="C62" s="32">
        <f>C63+C64+C65</f>
        <v>0</v>
      </c>
      <c r="D62" s="32">
        <f>B62+C62</f>
        <v>1187777</v>
      </c>
      <c r="E62" s="48"/>
      <c r="F62" s="49"/>
      <c r="G62" s="54"/>
      <c r="H62" s="49"/>
      <c r="I62" s="49"/>
      <c r="J62" s="54">
        <v>1187777.5</v>
      </c>
      <c r="K62" s="56">
        <v>0</v>
      </c>
      <c r="L62" s="14"/>
      <c r="M62" s="14"/>
      <c r="N62" s="14"/>
      <c r="O62" s="14"/>
      <c r="P62" s="17"/>
      <c r="Q62" s="62">
        <f>SUM(E62:P62)</f>
        <v>1187777.5</v>
      </c>
    </row>
    <row r="63" spans="1:17" ht="27.75" x14ac:dyDescent="0.65">
      <c r="A63" s="11" t="s">
        <v>53</v>
      </c>
      <c r="B63" s="21">
        <v>1187777</v>
      </c>
      <c r="C63" s="12"/>
      <c r="D63" s="15">
        <f>B63+C63</f>
        <v>1187777</v>
      </c>
      <c r="E63" s="48"/>
      <c r="F63" s="49"/>
      <c r="G63" s="49"/>
      <c r="H63" s="49"/>
      <c r="I63" s="54"/>
      <c r="J63" s="49"/>
      <c r="K63" s="49"/>
      <c r="L63" s="14"/>
      <c r="M63" s="14"/>
      <c r="N63" s="14"/>
      <c r="O63" s="14"/>
      <c r="P63" s="17"/>
      <c r="Q63" s="61">
        <f>SUM(E63:P63)</f>
        <v>0</v>
      </c>
    </row>
    <row r="64" spans="1:17" ht="23.25" x14ac:dyDescent="0.35">
      <c r="A64" s="11" t="s">
        <v>54</v>
      </c>
      <c r="B64" s="21"/>
      <c r="C64" s="24"/>
      <c r="D64" s="25"/>
      <c r="E64" s="48"/>
      <c r="F64" s="49"/>
      <c r="G64" s="49"/>
      <c r="H64" s="49"/>
      <c r="I64" s="49"/>
      <c r="J64" s="49"/>
      <c r="K64" s="49"/>
      <c r="L64" s="14"/>
      <c r="M64" s="14"/>
      <c r="N64" s="14"/>
      <c r="O64" s="14"/>
      <c r="P64" s="17"/>
      <c r="Q64" s="16">
        <f t="shared" si="3"/>
        <v>0</v>
      </c>
    </row>
    <row r="65" spans="1:17" ht="23.25" x14ac:dyDescent="0.35">
      <c r="A65" s="11" t="s">
        <v>55</v>
      </c>
      <c r="B65" s="21"/>
      <c r="C65" s="24"/>
      <c r="D65" s="25"/>
      <c r="E65" s="52"/>
      <c r="F65" s="49"/>
      <c r="G65" s="49"/>
      <c r="H65" s="49"/>
      <c r="I65" s="49"/>
      <c r="J65" s="49"/>
      <c r="K65" s="49"/>
      <c r="L65" s="14"/>
      <c r="M65" s="14"/>
      <c r="N65" s="14"/>
      <c r="O65" s="14"/>
      <c r="P65" s="17"/>
      <c r="Q65" s="16">
        <f t="shared" si="3"/>
        <v>0</v>
      </c>
    </row>
    <row r="66" spans="1:17" ht="23.25" x14ac:dyDescent="0.35">
      <c r="A66" s="11" t="s">
        <v>89</v>
      </c>
      <c r="B66" s="21"/>
      <c r="C66" s="24"/>
      <c r="D66" s="25"/>
      <c r="E66" s="48"/>
      <c r="F66" s="49"/>
      <c r="G66" s="49"/>
      <c r="H66" s="49"/>
      <c r="I66" s="49"/>
      <c r="J66" s="49"/>
      <c r="K66" s="49"/>
      <c r="L66" s="14"/>
      <c r="M66" s="14"/>
      <c r="N66" s="14"/>
      <c r="O66" s="14"/>
      <c r="P66" s="17"/>
      <c r="Q66" s="16">
        <f t="shared" si="3"/>
        <v>0</v>
      </c>
    </row>
    <row r="67" spans="1:17" ht="23.25" x14ac:dyDescent="0.35">
      <c r="A67" s="8" t="s">
        <v>56</v>
      </c>
      <c r="B67" s="9"/>
      <c r="C67" s="22"/>
      <c r="D67" s="23"/>
      <c r="E67" s="48"/>
      <c r="F67" s="49"/>
      <c r="G67" s="49"/>
      <c r="H67" s="49"/>
      <c r="I67" s="49"/>
      <c r="J67" s="49"/>
      <c r="K67" s="49"/>
      <c r="L67" s="14"/>
      <c r="M67" s="14"/>
      <c r="N67" s="14"/>
      <c r="O67" s="14"/>
      <c r="P67" s="17"/>
      <c r="Q67" s="16">
        <f t="shared" si="3"/>
        <v>0</v>
      </c>
    </row>
    <row r="68" spans="1:17" ht="23.25" x14ac:dyDescent="0.35">
      <c r="A68" s="11" t="s">
        <v>57</v>
      </c>
      <c r="B68" s="21"/>
      <c r="C68" s="24"/>
      <c r="D68" s="25"/>
      <c r="E68" s="52"/>
      <c r="F68" s="49"/>
      <c r="G68" s="49"/>
      <c r="H68" s="49"/>
      <c r="I68" s="49"/>
      <c r="J68" s="49"/>
      <c r="K68" s="49"/>
      <c r="L68" s="14"/>
      <c r="M68" s="14"/>
      <c r="N68" s="14"/>
      <c r="O68" s="14"/>
      <c r="P68" s="17"/>
      <c r="Q68" s="16">
        <f t="shared" si="3"/>
        <v>0</v>
      </c>
    </row>
    <row r="69" spans="1:17" ht="23.25" x14ac:dyDescent="0.35">
      <c r="A69" s="11" t="s">
        <v>58</v>
      </c>
      <c r="B69" s="21"/>
      <c r="C69" s="24"/>
      <c r="D69" s="25"/>
      <c r="E69" s="48"/>
      <c r="F69" s="49"/>
      <c r="G69" s="49"/>
      <c r="H69" s="49"/>
      <c r="I69" s="49"/>
      <c r="J69" s="49"/>
      <c r="K69" s="49"/>
      <c r="L69" s="14"/>
      <c r="M69" s="14"/>
      <c r="N69" s="14"/>
      <c r="O69" s="14"/>
      <c r="P69" s="17"/>
      <c r="Q69" s="16">
        <f t="shared" si="3"/>
        <v>0</v>
      </c>
    </row>
    <row r="70" spans="1:17" ht="23.25" x14ac:dyDescent="0.35">
      <c r="A70" s="8" t="s">
        <v>59</v>
      </c>
      <c r="B70" s="9"/>
      <c r="C70" s="22"/>
      <c r="D70" s="23"/>
      <c r="E70" s="48"/>
      <c r="F70" s="49"/>
      <c r="G70" s="49"/>
      <c r="H70" s="49"/>
      <c r="I70" s="49"/>
      <c r="J70" s="49"/>
      <c r="K70" s="49"/>
      <c r="L70" s="14"/>
      <c r="M70" s="14"/>
      <c r="N70" s="14"/>
      <c r="O70" s="14"/>
      <c r="P70" s="17"/>
      <c r="Q70" s="16">
        <f t="shared" si="3"/>
        <v>0</v>
      </c>
    </row>
    <row r="71" spans="1:17" ht="23.25" x14ac:dyDescent="0.35">
      <c r="A71" s="11" t="s">
        <v>60</v>
      </c>
      <c r="B71" s="21"/>
      <c r="C71" s="9"/>
      <c r="D71" s="25"/>
      <c r="E71" s="48"/>
      <c r="F71" s="49"/>
      <c r="G71" s="49"/>
      <c r="H71" s="49"/>
      <c r="I71" s="49"/>
      <c r="J71" s="49"/>
      <c r="K71" s="49"/>
      <c r="L71" s="14"/>
      <c r="M71" s="14"/>
      <c r="N71" s="14"/>
      <c r="O71" s="14"/>
      <c r="P71" s="17"/>
      <c r="Q71" s="16">
        <f t="shared" si="3"/>
        <v>0</v>
      </c>
    </row>
    <row r="72" spans="1:17" ht="23.25" x14ac:dyDescent="0.35">
      <c r="A72" s="11" t="s">
        <v>61</v>
      </c>
      <c r="B72" s="21"/>
      <c r="C72" s="24"/>
      <c r="D72" s="25"/>
      <c r="E72" s="48"/>
      <c r="F72" s="49"/>
      <c r="G72" s="49"/>
      <c r="H72" s="49"/>
      <c r="I72" s="49"/>
      <c r="J72" s="49"/>
      <c r="K72" s="49"/>
      <c r="L72" s="14"/>
      <c r="M72" s="14"/>
      <c r="N72" s="14"/>
      <c r="O72" s="14"/>
      <c r="P72" s="17"/>
      <c r="Q72" s="16">
        <f t="shared" si="3"/>
        <v>0</v>
      </c>
    </row>
    <row r="73" spans="1:17" ht="23.25" x14ac:dyDescent="0.35">
      <c r="A73" s="6" t="s">
        <v>64</v>
      </c>
      <c r="B73" s="63">
        <f>B9</f>
        <v>175132118</v>
      </c>
      <c r="C73" s="26"/>
      <c r="D73" s="47">
        <f>D10+D16+D26+D52+D62</f>
        <v>175132118</v>
      </c>
      <c r="E73" s="47">
        <f>E10+E16+E26+E52+E62</f>
        <v>10573122.52</v>
      </c>
      <c r="F73" s="47">
        <f t="shared" ref="F73:P73" si="11">F10+F16+F26+F52</f>
        <v>18128884.52</v>
      </c>
      <c r="G73" s="47">
        <f t="shared" si="11"/>
        <v>0</v>
      </c>
      <c r="H73" s="47">
        <f t="shared" si="11"/>
        <v>0</v>
      </c>
      <c r="I73" s="47">
        <f t="shared" si="11"/>
        <v>0</v>
      </c>
      <c r="J73" s="47">
        <f t="shared" si="11"/>
        <v>0</v>
      </c>
      <c r="K73" s="47">
        <f t="shared" si="11"/>
        <v>0</v>
      </c>
      <c r="L73" s="47">
        <f t="shared" si="11"/>
        <v>0</v>
      </c>
      <c r="M73" s="47">
        <f t="shared" si="11"/>
        <v>0</v>
      </c>
      <c r="N73" s="47">
        <f t="shared" si="11"/>
        <v>0</v>
      </c>
      <c r="O73" s="47">
        <f t="shared" si="11"/>
        <v>0</v>
      </c>
      <c r="P73" s="47">
        <f t="shared" si="11"/>
        <v>0</v>
      </c>
      <c r="Q73" s="27">
        <f>SUM(E73:P73)</f>
        <v>28702007.039999999</v>
      </c>
    </row>
    <row r="74" spans="1:17" ht="23.25" x14ac:dyDescent="0.35">
      <c r="A74" s="8" t="s">
        <v>65</v>
      </c>
      <c r="B74" s="9"/>
      <c r="C74" s="22"/>
      <c r="D74" s="23"/>
      <c r="E74" s="41"/>
      <c r="F74" s="42"/>
      <c r="G74" s="42"/>
      <c r="H74" s="42"/>
      <c r="I74" s="42"/>
      <c r="J74" s="42"/>
      <c r="K74" s="49"/>
      <c r="L74" s="60"/>
      <c r="M74" s="14"/>
      <c r="N74" s="14"/>
      <c r="O74" s="28"/>
      <c r="P74" s="10"/>
      <c r="Q74" s="16">
        <f t="shared" si="3"/>
        <v>0</v>
      </c>
    </row>
    <row r="75" spans="1:17" ht="23.25" x14ac:dyDescent="0.35">
      <c r="A75" s="11" t="s">
        <v>66</v>
      </c>
      <c r="B75" s="36"/>
      <c r="C75" s="24"/>
      <c r="D75" s="25"/>
      <c r="E75" s="43">
        <v>0</v>
      </c>
      <c r="F75" s="44"/>
      <c r="G75" s="44"/>
      <c r="H75" s="44"/>
      <c r="I75" s="44"/>
      <c r="J75" s="44"/>
      <c r="K75" s="57"/>
      <c r="L75" s="44"/>
      <c r="M75" s="44"/>
      <c r="N75" s="44"/>
      <c r="O75" s="28"/>
      <c r="P75" s="10"/>
      <c r="Q75" s="16">
        <f t="shared" ref="Q75:Q81" si="12">SUM(E75:P75)</f>
        <v>0</v>
      </c>
    </row>
    <row r="76" spans="1:17" ht="23.25" x14ac:dyDescent="0.35">
      <c r="A76" s="11" t="s">
        <v>67</v>
      </c>
      <c r="B76" s="21"/>
      <c r="C76" s="24"/>
      <c r="D76" s="25"/>
      <c r="E76" s="17">
        <v>0</v>
      </c>
      <c r="F76" s="14"/>
      <c r="G76" s="14"/>
      <c r="H76" s="14"/>
      <c r="I76" s="14"/>
      <c r="J76" s="14"/>
      <c r="K76" s="49"/>
      <c r="L76" s="14"/>
      <c r="M76" s="14"/>
      <c r="N76" s="14"/>
      <c r="O76" s="28"/>
      <c r="P76" s="10"/>
      <c r="Q76" s="16">
        <f t="shared" si="12"/>
        <v>0</v>
      </c>
    </row>
    <row r="77" spans="1:17" ht="23.25" x14ac:dyDescent="0.35">
      <c r="A77" s="8" t="s">
        <v>68</v>
      </c>
      <c r="B77" s="21"/>
      <c r="C77" s="22"/>
      <c r="D77" s="23"/>
      <c r="E77" s="13">
        <v>0</v>
      </c>
      <c r="F77" s="14"/>
      <c r="G77" s="14"/>
      <c r="H77" s="14"/>
      <c r="I77" s="14"/>
      <c r="J77" s="14"/>
      <c r="K77" s="49"/>
      <c r="L77" s="14"/>
      <c r="M77" s="14"/>
      <c r="N77" s="14"/>
      <c r="O77" s="28"/>
      <c r="P77" s="10"/>
      <c r="Q77" s="16">
        <f t="shared" si="12"/>
        <v>0</v>
      </c>
    </row>
    <row r="78" spans="1:17" ht="23.25" x14ac:dyDescent="0.35">
      <c r="A78" s="11" t="s">
        <v>69</v>
      </c>
      <c r="B78" s="9"/>
      <c r="C78" s="24"/>
      <c r="D78" s="25"/>
      <c r="E78" s="13">
        <v>0</v>
      </c>
      <c r="F78" s="14"/>
      <c r="G78" s="14"/>
      <c r="H78" s="14"/>
      <c r="I78" s="14"/>
      <c r="J78" s="14"/>
      <c r="K78" s="49"/>
      <c r="L78" s="14"/>
      <c r="M78" s="14"/>
      <c r="N78" s="14"/>
      <c r="O78" s="28"/>
      <c r="P78" s="10"/>
      <c r="Q78" s="16">
        <f t="shared" si="12"/>
        <v>0</v>
      </c>
    </row>
    <row r="79" spans="1:17" ht="23.25" x14ac:dyDescent="0.35">
      <c r="A79" s="11" t="s">
        <v>70</v>
      </c>
      <c r="B79" s="21"/>
      <c r="C79" s="24"/>
      <c r="D79" s="25"/>
      <c r="E79" s="17">
        <v>0</v>
      </c>
      <c r="F79" s="14"/>
      <c r="G79" s="14"/>
      <c r="H79" s="14"/>
      <c r="I79" s="14"/>
      <c r="J79" s="14"/>
      <c r="K79" s="49"/>
      <c r="L79" s="14"/>
      <c r="M79" s="14"/>
      <c r="N79" s="14"/>
      <c r="O79" s="28"/>
      <c r="P79" s="10"/>
      <c r="Q79" s="16">
        <f t="shared" si="12"/>
        <v>0</v>
      </c>
    </row>
    <row r="80" spans="1:17" ht="23.25" x14ac:dyDescent="0.35">
      <c r="A80" s="8" t="s">
        <v>71</v>
      </c>
      <c r="B80" s="21"/>
      <c r="C80" s="22"/>
      <c r="D80" s="23"/>
      <c r="E80" s="13">
        <v>0</v>
      </c>
      <c r="F80" s="14"/>
      <c r="G80" s="14"/>
      <c r="H80" s="14"/>
      <c r="I80" s="14"/>
      <c r="J80" s="14"/>
      <c r="K80" s="49"/>
      <c r="L80" s="14"/>
      <c r="M80" s="14"/>
      <c r="N80" s="14"/>
      <c r="O80" s="28"/>
      <c r="P80" s="10"/>
      <c r="Q80" s="16">
        <f t="shared" si="12"/>
        <v>0</v>
      </c>
    </row>
    <row r="81" spans="1:17" ht="23.25" x14ac:dyDescent="0.35">
      <c r="A81" s="11" t="s">
        <v>72</v>
      </c>
      <c r="B81" s="9"/>
      <c r="C81" s="24"/>
      <c r="D81" s="25"/>
      <c r="E81" s="13"/>
      <c r="F81" s="14"/>
      <c r="G81" s="14"/>
      <c r="H81" s="14"/>
      <c r="I81" s="14"/>
      <c r="J81" s="14"/>
      <c r="K81" s="49"/>
      <c r="L81" s="14"/>
      <c r="M81" s="14"/>
      <c r="N81" s="14"/>
      <c r="O81" s="14"/>
      <c r="P81" s="10"/>
      <c r="Q81" s="16">
        <f t="shared" si="12"/>
        <v>0</v>
      </c>
    </row>
    <row r="82" spans="1:17" ht="23.25" x14ac:dyDescent="0.25">
      <c r="A82" s="29" t="s">
        <v>62</v>
      </c>
      <c r="B82" s="29">
        <f>B9</f>
        <v>175132118</v>
      </c>
      <c r="C82" s="29"/>
      <c r="D82" s="29">
        <f>D73</f>
        <v>175132118</v>
      </c>
      <c r="E82" s="29">
        <f>E73</f>
        <v>10573122.52</v>
      </c>
      <c r="F82" s="29">
        <f t="shared" ref="F82:O82" si="13">F73</f>
        <v>18128884.52</v>
      </c>
      <c r="G82" s="29">
        <f t="shared" si="13"/>
        <v>0</v>
      </c>
      <c r="H82" s="29">
        <f t="shared" si="13"/>
        <v>0</v>
      </c>
      <c r="I82" s="29">
        <f t="shared" si="13"/>
        <v>0</v>
      </c>
      <c r="J82" s="29">
        <f t="shared" si="13"/>
        <v>0</v>
      </c>
      <c r="K82" s="29">
        <f t="shared" si="13"/>
        <v>0</v>
      </c>
      <c r="L82" s="29">
        <f t="shared" si="13"/>
        <v>0</v>
      </c>
      <c r="M82" s="29">
        <f t="shared" si="13"/>
        <v>0</v>
      </c>
      <c r="N82" s="29">
        <f t="shared" si="13"/>
        <v>0</v>
      </c>
      <c r="O82" s="29">
        <f t="shared" si="13"/>
        <v>0</v>
      </c>
      <c r="P82" s="29">
        <f>P73</f>
        <v>0</v>
      </c>
      <c r="Q82" s="29">
        <f>SUM(E82:P82)</f>
        <v>28702007.039999999</v>
      </c>
    </row>
    <row r="83" spans="1:17" ht="27.75" x14ac:dyDescent="0.65">
      <c r="A83" s="64" t="s">
        <v>100</v>
      </c>
      <c r="B83" s="35"/>
      <c r="E83" s="45"/>
      <c r="F83" s="45"/>
      <c r="G83" s="45"/>
      <c r="H83" s="45"/>
      <c r="I83" s="45"/>
      <c r="J83" s="45"/>
      <c r="K83" s="4"/>
      <c r="L83" s="14"/>
      <c r="M83" s="4"/>
      <c r="N83" s="4"/>
    </row>
    <row r="84" spans="1:17" ht="18.75" x14ac:dyDescent="0.3">
      <c r="A84" s="64" t="s">
        <v>101</v>
      </c>
      <c r="E84" s="5"/>
      <c r="F84" s="4"/>
      <c r="G84" s="4"/>
      <c r="H84" s="4"/>
      <c r="I84" s="4"/>
      <c r="J84" s="4"/>
      <c r="K84" s="4"/>
      <c r="L84" s="4"/>
      <c r="M84" s="4"/>
      <c r="N84" s="4"/>
    </row>
    <row r="85" spans="1:17" ht="18.75" x14ac:dyDescent="0.3">
      <c r="A85" s="64" t="s">
        <v>109</v>
      </c>
      <c r="E85" s="5"/>
      <c r="F85" s="4"/>
      <c r="G85" s="4"/>
      <c r="H85" s="4"/>
      <c r="I85" s="4"/>
      <c r="J85" s="4"/>
      <c r="K85" s="4"/>
      <c r="L85" s="4"/>
      <c r="M85" s="4"/>
      <c r="N85" s="4"/>
    </row>
    <row r="86" spans="1:17" ht="18.75" x14ac:dyDescent="0.3">
      <c r="A86" s="65"/>
      <c r="E86" s="5"/>
      <c r="F86" s="4"/>
      <c r="G86" s="4"/>
      <c r="H86" s="4"/>
      <c r="I86" s="4"/>
      <c r="J86" s="4"/>
      <c r="K86" s="4"/>
      <c r="L86" s="4"/>
      <c r="M86" s="4"/>
      <c r="N86" s="4"/>
    </row>
    <row r="87" spans="1:17" ht="18.75" x14ac:dyDescent="0.3">
      <c r="A87" s="66" t="s">
        <v>102</v>
      </c>
      <c r="E87" s="5"/>
      <c r="F87" s="4"/>
      <c r="G87" s="4"/>
      <c r="H87" s="4"/>
      <c r="I87" s="4"/>
      <c r="J87" s="4"/>
      <c r="K87" s="4"/>
      <c r="L87" s="4"/>
      <c r="M87" s="4"/>
      <c r="N87" s="4"/>
    </row>
    <row r="88" spans="1:17" ht="18.75" x14ac:dyDescent="0.3">
      <c r="A88" s="64" t="s">
        <v>103</v>
      </c>
      <c r="E88" s="5"/>
      <c r="F88" s="4"/>
      <c r="G88" s="4"/>
      <c r="H88" s="4"/>
      <c r="I88" s="4"/>
      <c r="J88" s="4"/>
      <c r="K88" s="4"/>
      <c r="L88" s="4"/>
      <c r="M88" s="4"/>
      <c r="N88" s="4"/>
    </row>
    <row r="89" spans="1:17" ht="18.75" x14ac:dyDescent="0.3">
      <c r="A89" s="64" t="s">
        <v>104</v>
      </c>
    </row>
    <row r="90" spans="1:17" ht="18.75" x14ac:dyDescent="0.3">
      <c r="A90" s="64" t="s">
        <v>105</v>
      </c>
    </row>
    <row r="91" spans="1:17" ht="18.75" x14ac:dyDescent="0.3">
      <c r="A91" s="64" t="s">
        <v>106</v>
      </c>
    </row>
    <row r="92" spans="1:17" ht="18.75" x14ac:dyDescent="0.3">
      <c r="A92" s="64" t="s">
        <v>107</v>
      </c>
    </row>
    <row r="93" spans="1:17" ht="18.75" x14ac:dyDescent="0.3">
      <c r="A93" s="64" t="s">
        <v>108</v>
      </c>
    </row>
    <row r="98" spans="5:8" ht="26.25" x14ac:dyDescent="0.4">
      <c r="E98" s="78" t="s">
        <v>97</v>
      </c>
      <c r="F98" s="79"/>
      <c r="G98" s="79"/>
      <c r="H98" s="79"/>
    </row>
    <row r="99" spans="5:8" ht="28.5" x14ac:dyDescent="0.45">
      <c r="E99" s="80" t="s">
        <v>110</v>
      </c>
      <c r="F99" s="80"/>
      <c r="G99" s="80"/>
      <c r="H99" s="80"/>
    </row>
    <row r="100" spans="5:8" ht="28.5" x14ac:dyDescent="0.45">
      <c r="E100" s="80" t="s">
        <v>98</v>
      </c>
      <c r="F100" s="80"/>
      <c r="G100" s="80"/>
      <c r="H100" s="80"/>
    </row>
  </sheetData>
  <mergeCells count="12">
    <mergeCell ref="E98:H98"/>
    <mergeCell ref="E99:H99"/>
    <mergeCell ref="E100:H100"/>
    <mergeCell ref="A6:Q6"/>
    <mergeCell ref="E7:Q7"/>
    <mergeCell ref="A2:Q2"/>
    <mergeCell ref="A3:Q3"/>
    <mergeCell ref="A7:A8"/>
    <mergeCell ref="B7:B8"/>
    <mergeCell ref="D7:D8"/>
    <mergeCell ref="A4:Q4"/>
    <mergeCell ref="A5:Q5"/>
  </mergeCells>
  <pageMargins left="0.7" right="0.7" top="0.75" bottom="0.75" header="0.3" footer="0.3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Luis Liberato</cp:lastModifiedBy>
  <cp:lastPrinted>2024-03-07T17:28:27Z</cp:lastPrinted>
  <dcterms:created xsi:type="dcterms:W3CDTF">2021-07-29T18:58:50Z</dcterms:created>
  <dcterms:modified xsi:type="dcterms:W3CDTF">2024-03-19T15:39:37Z</dcterms:modified>
</cp:coreProperties>
</file>