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7- julio\contabilidad\"/>
    </mc:Choice>
  </mc:AlternateContent>
  <bookViews>
    <workbookView xWindow="0" yWindow="0" windowWidth="28800" windowHeight="12180"/>
  </bookViews>
  <sheets>
    <sheet name="P3 Ejecucion 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  <c r="F16" i="3"/>
  <c r="H26" i="3" l="1"/>
  <c r="I26" i="3"/>
  <c r="J26" i="3"/>
  <c r="K26" i="3"/>
  <c r="L26" i="3"/>
  <c r="M26" i="3"/>
  <c r="N26" i="3"/>
  <c r="O26" i="3"/>
  <c r="H52" i="3" l="1"/>
  <c r="I52" i="3"/>
  <c r="J52" i="3"/>
  <c r="K52" i="3"/>
  <c r="L52" i="3"/>
  <c r="M52" i="3"/>
  <c r="N52" i="3"/>
  <c r="O52" i="3"/>
  <c r="P11" i="3"/>
  <c r="O10" i="3"/>
  <c r="H10" i="3"/>
  <c r="I10" i="3"/>
  <c r="J10" i="3"/>
  <c r="J83" i="3" s="1"/>
  <c r="K10" i="3"/>
  <c r="L10" i="3"/>
  <c r="M10" i="3"/>
  <c r="N10" i="3"/>
  <c r="I16" i="3"/>
  <c r="J16" i="3"/>
  <c r="K16" i="3"/>
  <c r="L16" i="3"/>
  <c r="M16" i="3"/>
  <c r="N16" i="3"/>
  <c r="O16" i="3"/>
  <c r="D16" i="3"/>
  <c r="D10" i="3"/>
  <c r="J74" i="3" l="1"/>
  <c r="P83" i="3"/>
  <c r="I83" i="3"/>
  <c r="I74" i="3" s="1"/>
  <c r="I9" i="3" s="1"/>
  <c r="O83" i="3"/>
  <c r="O74" i="3" s="1"/>
  <c r="O9" i="3" s="1"/>
  <c r="P53" i="3"/>
  <c r="J9" i="3" l="1"/>
  <c r="P9" i="3" s="1"/>
  <c r="P74" i="3"/>
  <c r="N83" i="3"/>
  <c r="N74" i="3" s="1"/>
  <c r="N9" i="3" s="1"/>
  <c r="M83" i="3" l="1"/>
  <c r="M74" i="3" s="1"/>
  <c r="M9" i="3" s="1"/>
  <c r="D26" i="3"/>
  <c r="D83" i="3" s="1"/>
  <c r="D74" i="3" l="1"/>
  <c r="D9" i="3" s="1"/>
  <c r="L83" i="3" l="1"/>
  <c r="L74" i="3" s="1"/>
  <c r="L9" i="3" s="1"/>
  <c r="K83" i="3" l="1"/>
  <c r="K74" i="3" s="1"/>
  <c r="K9" i="3" s="1"/>
  <c r="F52" i="3" l="1"/>
  <c r="F26" i="3"/>
  <c r="F83" i="3" l="1"/>
  <c r="F74" i="3" s="1"/>
  <c r="F9" i="3" s="1"/>
  <c r="H16" i="3"/>
  <c r="G10" i="3"/>
  <c r="G16" i="3"/>
  <c r="H83" i="3" l="1"/>
  <c r="H74" i="3" s="1"/>
  <c r="H9" i="3" s="1"/>
  <c r="P63" i="3" l="1"/>
  <c r="P81" i="3" l="1"/>
  <c r="P80" i="3"/>
  <c r="P79" i="3"/>
  <c r="P78" i="3"/>
  <c r="P77" i="3"/>
  <c r="P76" i="3"/>
  <c r="P75" i="3"/>
  <c r="P72" i="3"/>
  <c r="P71" i="3"/>
  <c r="P70" i="3"/>
  <c r="P69" i="3"/>
  <c r="P68" i="3"/>
  <c r="P67" i="3"/>
  <c r="P66" i="3"/>
  <c r="P65" i="3"/>
  <c r="P64" i="3"/>
  <c r="P62" i="3"/>
  <c r="P61" i="3"/>
  <c r="P60" i="3"/>
  <c r="P59" i="3"/>
  <c r="P58" i="3"/>
  <c r="P57" i="3"/>
  <c r="P56" i="3"/>
  <c r="P55" i="3"/>
  <c r="P54" i="3"/>
  <c r="G52" i="3"/>
  <c r="E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G26" i="3"/>
  <c r="E26" i="3"/>
  <c r="P25" i="3"/>
  <c r="P24" i="3"/>
  <c r="P23" i="3"/>
  <c r="P22" i="3"/>
  <c r="P21" i="3"/>
  <c r="P20" i="3"/>
  <c r="P19" i="3"/>
  <c r="P18" i="3"/>
  <c r="P17" i="3"/>
  <c r="E16" i="3"/>
  <c r="P16" i="3" s="1"/>
  <c r="P15" i="3"/>
  <c r="P14" i="3"/>
  <c r="P13" i="3"/>
  <c r="P12" i="3"/>
  <c r="E10" i="3"/>
  <c r="E83" i="3" l="1"/>
  <c r="E74" i="3" s="1"/>
  <c r="E9" i="3" s="1"/>
  <c r="P10" i="3"/>
  <c r="G83" i="3"/>
  <c r="P26" i="3"/>
  <c r="P52" i="3"/>
  <c r="G74" i="3" l="1"/>
  <c r="G9" i="3" s="1"/>
</calcChain>
</file>

<file path=xl/sharedStrings.xml><?xml version="1.0" encoding="utf-8"?>
<sst xmlns="http://schemas.openxmlformats.org/spreadsheetml/2006/main" count="107" uniqueCount="107">
  <si>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</si>
  <si>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</si>
  <si>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</si>
  <si>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</si>
  <si>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</si>
  <si>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</si>
  <si>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</si>
  <si>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</si>
  <si>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</si>
  <si>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</si>
  <si>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</si>
  <si>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</si>
  <si>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</si>
  <si>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</si>
  <si>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</si>
  <si>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</si>
  <si>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</si>
  <si>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</si>
  <si>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</si>
  <si>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</si>
  <si>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</si>
  <si>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</si>
  <si>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</si>
  <si>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</si>
  <si>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</si>
  <si>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</si>
  <si>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</si>
  <si>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</si>
  <si>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</si>
  <si>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</si>
  <si>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</si>
  <si>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</si>
  <si>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</si>
  <si>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</si>
  <si>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</si>
  <si>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</si>
  <si>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</si>
  <si>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</si>
  <si>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</si>
  <si>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</si>
  <si>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</si>
  <si>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</si>
  <si>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</si>
  <si>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</si>
  <si>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</si>
  <si>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</si>
  <si>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</si>
  <si>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</si>
  <si>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</si>
  <si>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</si>
  <si>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</si>
  <si>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</si>
  <si>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</si>
  <si>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</si>
  <si>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</si>
  <si>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</si>
  <si>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</si>
  <si>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</si>
  <si>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</si>
  <si>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</si>
  <si>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</si>
  <si>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</si>
  <si>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</si>
  <si>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</si>
  <si>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</si>
  <si>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</si>
  <si>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</si>
  <si>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</si>
  <si>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</si>
  <si>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</si>
  <si>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</si>
  <si>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</si>
  <si>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</si>
  <si>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</si>
  <si>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</si>
  <si>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</si>
  <si>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</si>
  <si>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</si>
  <si>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</si>
  <si>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</si>
  <si>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</si>
  <si>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</si>
  <si>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</si>
  <si>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</si>
  <si>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</si>
  <si>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</si>
  <si>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</si>
  <si>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</si>
  <si>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</si>
  <si>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</si>
  <si>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Ejecución de Gasto y Aplicaciones financieras </t>
  </si>
  <si>
    <t>MINISTERIO DE DEFENSA</t>
  </si>
  <si>
    <t>SERVICIO NACIONAL DE PROTECCION AMBIENTAL</t>
  </si>
  <si>
    <t>Lic. JUAN GABRIEL SANTA MATOS</t>
  </si>
  <si>
    <t>Año 2023</t>
  </si>
  <si>
    <t xml:space="preserve">       Director Financiero SENPA.</t>
  </si>
  <si>
    <t xml:space="preserve">        Capitan Contador, FARD.</t>
  </si>
  <si>
    <t>Fuente: SIGEF.</t>
  </si>
  <si>
    <t>Fecha de registro:  Del 01 de enero del 2023.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</si>
  <si>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</si>
  <si>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</si>
  <si>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</si>
  <si>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</si>
  <si>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</si>
  <si>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</si>
  <si>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 Reporte del -SIGEF</t>
  </si>
  <si>
    <t>Fecha de imputación: Hasta el 31 de julio  del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</si>
</sst>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[$RD$-1C0A]* #,##0.00_);_([$RD$-1C0A]* \(#,##0.00\);_([$RD$-1C0A]* &quot;-&quot;??_);_(@_)"/>
    <numFmt numFmtId="166" formatCode="_(&quot;RD$&quot;* #,##0.00_);_(&quot;RD$&quot;* \(#,##0.00\);_(&quot;RD$&quot;* &quot;-&quot;??_);_(@_)"/>
    <numFmt numFmtId="167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 val="singleAccounting"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0" fillId="0" borderId="6" xfId="0" applyBorder="1"/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9" fillId="0" borderId="0" xfId="0" applyFont="1"/>
    <xf numFmtId="164" fontId="9" fillId="0" borderId="0" xfId="1" applyFont="1" applyAlignment="1">
      <alignment vertical="center" wrapText="1"/>
    </xf>
    <xf numFmtId="164" fontId="9" fillId="0" borderId="0" xfId="1" applyFont="1"/>
    <xf numFmtId="164" fontId="9" fillId="0" borderId="0" xfId="1" applyFont="1" applyAlignment="1">
      <alignment horizontal="right"/>
    </xf>
    <xf numFmtId="164" fontId="9" fillId="0" borderId="0" xfId="0" applyNumberFormat="1" applyFont="1"/>
    <xf numFmtId="164" fontId="8" fillId="0" borderId="0" xfId="1" applyFont="1" applyAlignment="1">
      <alignment vertical="center" wrapText="1"/>
    </xf>
    <xf numFmtId="164" fontId="8" fillId="0" borderId="0" xfId="1" applyFont="1"/>
    <xf numFmtId="164" fontId="8" fillId="0" borderId="0" xfId="0" applyNumberFormat="1" applyFont="1"/>
    <xf numFmtId="164" fontId="8" fillId="0" borderId="1" xfId="1" applyFont="1" applyBorder="1" applyAlignment="1">
      <alignment horizontal="right" vertical="center" wrapText="1"/>
    </xf>
    <xf numFmtId="164" fontId="8" fillId="0" borderId="1" xfId="1" applyFont="1" applyBorder="1" applyAlignment="1">
      <alignment vertical="center" wrapText="1"/>
    </xf>
    <xf numFmtId="166" fontId="8" fillId="0" borderId="1" xfId="0" applyNumberFormat="1" applyFont="1" applyBorder="1" applyAlignment="1">
      <alignment vertical="center" wrapText="1"/>
    </xf>
    <xf numFmtId="166" fontId="9" fillId="0" borderId="0" xfId="0" applyNumberFormat="1" applyFont="1"/>
    <xf numFmtId="165" fontId="8" fillId="5" borderId="2" xfId="0" applyNumberFormat="1" applyFont="1" applyFill="1" applyBorder="1" applyAlignment="1">
      <alignment horizontal="center" vertical="center" wrapText="1"/>
    </xf>
    <xf numFmtId="164" fontId="12" fillId="0" borderId="0" xfId="1" applyFont="1" applyAlignment="1">
      <alignment horizontal="right" vertical="center" wrapText="1"/>
    </xf>
    <xf numFmtId="164" fontId="12" fillId="0" borderId="0" xfId="1" applyFont="1" applyAlignment="1">
      <alignment vertical="center" wrapText="1"/>
    </xf>
    <xf numFmtId="49" fontId="9" fillId="0" borderId="0" xfId="1" applyNumberFormat="1" applyFont="1" applyAlignment="1">
      <alignment horizontal="right"/>
    </xf>
    <xf numFmtId="164" fontId="12" fillId="0" borderId="0" xfId="1" applyFont="1"/>
    <xf numFmtId="164" fontId="12" fillId="0" borderId="0" xfId="0" applyNumberFormat="1" applyFont="1"/>
    <xf numFmtId="164" fontId="8" fillId="3" borderId="0" xfId="1" applyFont="1" applyFill="1" applyBorder="1" applyAlignment="1">
      <alignment horizontal="right" vertical="center" wrapText="1"/>
    </xf>
    <xf numFmtId="164" fontId="8" fillId="3" borderId="0" xfId="1" applyFont="1" applyFill="1" applyBorder="1" applyAlignment="1">
      <alignment vertical="center" wrapText="1"/>
    </xf>
    <xf numFmtId="166" fontId="8" fillId="3" borderId="0" xfId="0" applyNumberFormat="1" applyFont="1" applyFill="1" applyAlignment="1">
      <alignment vertical="center" wrapText="1"/>
    </xf>
    <xf numFmtId="167" fontId="9" fillId="0" borderId="0" xfId="1" applyNumberFormat="1" applyFont="1"/>
    <xf numFmtId="167" fontId="9" fillId="0" borderId="0" xfId="1" applyNumberFormat="1" applyFont="1" applyAlignment="1">
      <alignment horizontal="right"/>
    </xf>
    <xf numFmtId="167" fontId="9" fillId="0" borderId="0" xfId="1" applyNumberFormat="1" applyFont="1" applyBorder="1"/>
    <xf numFmtId="167" fontId="8" fillId="0" borderId="0" xfId="1" applyNumberFormat="1" applyFont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4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6" fillId="0" borderId="0" xfId="0" applyFont="1"/>
    <xf numFmtId="0" fontId="13" fillId="0" borderId="0" xfId="0" applyFont="1"/>
    <xf numFmtId="0" fontId="6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2</xdr:col>
      <xdr:colOff>19050</xdr:colOff>
      <xdr:row>0</xdr:row>
      <xdr:rowOff>163287</xdr:rowOff>
    </xdr:from>
    <xdr:to>
      <xdr:col>2</xdr:col>
      <xdr:colOff>3075214</xdr:colOff>
      <xdr:row>3</xdr:row>
      <xdr:rowOff>204107</xdr:rowOff>
    </xdr:to>
    <xdr:pic>
      <xdr:nvPicPr>
        <xdr:cNvPr id="5" name="Imagen 4" descr="Resultado de imagen para logo de las fuerzas armada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63287"/>
          <a:ext cx="3056164" cy="78921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</xdr:pic>
    <xdr:clientData/>
  </xdr:twoCellAnchor>
  <xdr:twoCellAnchor editAs="oneCell">
    <xdr:from>
      <xdr:col>13</xdr:col>
      <xdr:colOff>1455966</xdr:colOff>
      <xdr:row>0</xdr:row>
      <xdr:rowOff>81643</xdr:rowOff>
    </xdr:from>
    <xdr:to>
      <xdr:col>14</xdr:col>
      <xdr:colOff>1387931</xdr:colOff>
      <xdr:row>5</xdr:row>
      <xdr:rowOff>149678</xdr:rowOff>
    </xdr:to>
    <xdr:pic>
      <xdr:nvPicPr>
        <xdr:cNvPr id="6" name="Imagen 5" descr="Resultado de imagen para logo SENPA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4537" y="81643"/>
          <a:ext cx="2000250" cy="1292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R100"/>
  <sheetViews>
    <sheetView showGridLines="0" tabSelected="1" topLeftCell="A70" zoomScale="70" zoomScaleNormal="70" workbookViewId="0">
      <selection activeCell="F102" sqref="F102"/>
    </sheetView>
  </sheetViews>
  <sheetFormatPr baseColWidth="10" defaultColWidth="11.42578125" defaultRowHeight="15" x14ac:dyDescent="0.25"/>
  <cols>
    <col min="3" max="3" width="106.5703125" customWidth="1"/>
    <col min="4" max="4" width="30.5703125" customWidth="1"/>
    <col min="5" max="5" width="31" customWidth="1"/>
    <col min="6" max="6" width="31.85546875" customWidth="1"/>
    <col min="7" max="7" width="31.140625" customWidth="1"/>
    <col min="8" max="8" width="30.7109375" customWidth="1"/>
    <col min="9" max="9" width="31.85546875" customWidth="1"/>
    <col min="10" max="10" width="30.42578125" customWidth="1"/>
    <col min="11" max="11" width="27.5703125" customWidth="1"/>
    <col min="12" max="13" width="24.5703125" customWidth="1"/>
    <col min="14" max="14" width="31" bestFit="1" customWidth="1"/>
    <col min="15" max="15" width="31.5703125" customWidth="1"/>
    <col min="16" max="16" width="33.28515625" customWidth="1"/>
  </cols>
  <sheetData>
    <row r="3" spans="3:17" ht="28.5" customHeight="1" x14ac:dyDescent="0.25">
      <c r="C3" s="36" t="s">
        <v>91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3:17" ht="21" customHeight="1" x14ac:dyDescent="0.25">
      <c r="C4" s="38" t="s">
        <v>92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3:17" ht="15.75" x14ac:dyDescent="0.25">
      <c r="C5" s="40" t="s">
        <v>94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3:17" ht="15.75" customHeight="1" x14ac:dyDescent="0.25">
      <c r="C6" s="42" t="s">
        <v>90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3:17" ht="15.75" customHeight="1" x14ac:dyDescent="0.25">
      <c r="C7" s="43" t="s">
        <v>76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3:17" ht="16.5" customHeight="1" x14ac:dyDescent="0.25">
      <c r="C8" s="4" t="s">
        <v>66</v>
      </c>
      <c r="D8" s="7" t="s">
        <v>78</v>
      </c>
      <c r="E8" s="7" t="s">
        <v>79</v>
      </c>
      <c r="F8" s="7" t="s">
        <v>80</v>
      </c>
      <c r="G8" s="7" t="s">
        <v>81</v>
      </c>
      <c r="H8" s="8" t="s">
        <v>82</v>
      </c>
      <c r="I8" s="7" t="s">
        <v>83</v>
      </c>
      <c r="J8" s="8" t="s">
        <v>84</v>
      </c>
      <c r="K8" s="7" t="s">
        <v>85</v>
      </c>
      <c r="L8" s="7" t="s">
        <v>86</v>
      </c>
      <c r="M8" s="7" t="s">
        <v>87</v>
      </c>
      <c r="N8" s="7" t="s">
        <v>88</v>
      </c>
      <c r="O8" s="8" t="s">
        <v>89</v>
      </c>
      <c r="P8" s="7" t="s">
        <v>77</v>
      </c>
    </row>
    <row r="9" spans="3:17" ht="21" customHeight="1" x14ac:dyDescent="0.35">
      <c r="C9" s="1" t="s">
        <v>0</v>
      </c>
      <c r="D9" s="18">
        <f>D74</f>
        <v>12310513.949999999</v>
      </c>
      <c r="E9" s="18">
        <f t="shared" ref="E9:N9" si="0">E74</f>
        <v>15833209.74</v>
      </c>
      <c r="F9" s="18">
        <f>F74</f>
        <v>11583559.550000001</v>
      </c>
      <c r="G9" s="18">
        <f t="shared" si="0"/>
        <v>12182298.969999999</v>
      </c>
      <c r="H9" s="18">
        <f t="shared" si="0"/>
        <v>11691553.310000001</v>
      </c>
      <c r="I9" s="18">
        <f t="shared" si="0"/>
        <v>12638673.18</v>
      </c>
      <c r="J9" s="18">
        <f t="shared" si="0"/>
        <v>12405910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  <c r="O9" s="18">
        <f>O74</f>
        <v>0</v>
      </c>
      <c r="P9" s="16">
        <f>SUM(D9:O9)</f>
        <v>88645718.699999988</v>
      </c>
    </row>
    <row r="10" spans="3:17" ht="27.75" x14ac:dyDescent="0.35">
      <c r="C10" s="2" t="s">
        <v>1</v>
      </c>
      <c r="D10" s="22">
        <f>D11+D12+D13+D14+D15</f>
        <v>8986705.5</v>
      </c>
      <c r="E10" s="22">
        <f t="shared" ref="E10" si="1">E11+E12+E13+E14+E15</f>
        <v>8981015.5</v>
      </c>
      <c r="F10" s="22">
        <f>F11+F12+F13+F14+F15</f>
        <v>8963252</v>
      </c>
      <c r="G10" s="22">
        <f>G11+G12+G13+G14+G15</f>
        <v>8961624.5</v>
      </c>
      <c r="H10" s="22">
        <f t="shared" ref="H10:N10" si="2">H11+H12+H13+H14+H15</f>
        <v>8982013</v>
      </c>
      <c r="I10" s="22">
        <f t="shared" si="2"/>
        <v>8982513</v>
      </c>
      <c r="J10" s="22">
        <f t="shared" si="2"/>
        <v>8983040.5</v>
      </c>
      <c r="K10" s="22">
        <f t="shared" si="2"/>
        <v>0</v>
      </c>
      <c r="L10" s="22">
        <f t="shared" si="2"/>
        <v>0</v>
      </c>
      <c r="M10" s="22">
        <f t="shared" si="2"/>
        <v>0</v>
      </c>
      <c r="N10" s="22">
        <f t="shared" si="2"/>
        <v>0</v>
      </c>
      <c r="O10" s="22">
        <f>O11+O12+O13+O14+O15</f>
        <v>0</v>
      </c>
      <c r="P10" s="13">
        <f>SUM(D10:O10)</f>
        <v>62840164</v>
      </c>
    </row>
    <row r="11" spans="3:17" ht="23.25" x14ac:dyDescent="0.35">
      <c r="C11" s="3" t="s">
        <v>2</v>
      </c>
      <c r="D11" s="10">
        <v>8578000</v>
      </c>
      <c r="E11" s="11">
        <v>8571500</v>
      </c>
      <c r="F11" s="11">
        <v>8562000</v>
      </c>
      <c r="G11" s="11">
        <v>8563000</v>
      </c>
      <c r="H11" s="11">
        <v>8577500</v>
      </c>
      <c r="I11" s="11">
        <v>8578000</v>
      </c>
      <c r="J11" s="30">
        <v>8578000</v>
      </c>
      <c r="K11" s="11"/>
      <c r="L11" s="11"/>
      <c r="M11" s="12"/>
      <c r="N11" s="11"/>
      <c r="O11" s="10"/>
      <c r="P11" s="13">
        <f>SUM(D11:O11)</f>
        <v>60008000</v>
      </c>
    </row>
    <row r="12" spans="3:17" ht="23.25" x14ac:dyDescent="0.35">
      <c r="C12" s="3" t="s">
        <v>3</v>
      </c>
      <c r="D12" s="10">
        <v>247362.5</v>
      </c>
      <c r="E12" s="11">
        <v>248172.5</v>
      </c>
      <c r="F12" s="11">
        <v>241137.5</v>
      </c>
      <c r="G12" s="11">
        <v>238510</v>
      </c>
      <c r="H12" s="11">
        <v>243170</v>
      </c>
      <c r="I12" s="11">
        <v>243170</v>
      </c>
      <c r="J12" s="30">
        <v>243697.5</v>
      </c>
      <c r="K12" s="11"/>
      <c r="L12" s="11"/>
      <c r="M12" s="11"/>
      <c r="N12" s="11"/>
      <c r="O12" s="10"/>
      <c r="P12" s="13">
        <f t="shared" ref="P12:P15" si="3">SUM(D12:O12)</f>
        <v>1705220</v>
      </c>
    </row>
    <row r="13" spans="3:17" ht="23.25" x14ac:dyDescent="0.35">
      <c r="C13" s="3" t="s">
        <v>4</v>
      </c>
      <c r="D13" s="10"/>
      <c r="E13" s="11"/>
      <c r="F13" s="11"/>
      <c r="G13" s="11"/>
      <c r="H13" s="11"/>
      <c r="I13" s="11"/>
      <c r="J13" s="30"/>
      <c r="K13" s="11"/>
      <c r="L13" s="11"/>
      <c r="M13" s="11"/>
      <c r="N13" s="11"/>
      <c r="O13" s="14"/>
      <c r="P13" s="13">
        <f t="shared" si="3"/>
        <v>0</v>
      </c>
      <c r="Q13" s="6"/>
    </row>
    <row r="14" spans="3:17" ht="23.25" x14ac:dyDescent="0.35">
      <c r="C14" s="3" t="s">
        <v>5</v>
      </c>
      <c r="D14" s="10"/>
      <c r="E14" s="11"/>
      <c r="F14" s="11"/>
      <c r="G14" s="11"/>
      <c r="H14" s="11"/>
      <c r="I14" s="11"/>
      <c r="J14" s="30"/>
      <c r="K14" s="11"/>
      <c r="L14" s="11"/>
      <c r="M14" s="11"/>
      <c r="N14" s="11"/>
      <c r="O14" s="14"/>
      <c r="P14" s="13">
        <f t="shared" si="3"/>
        <v>0</v>
      </c>
    </row>
    <row r="15" spans="3:17" ht="23.25" x14ac:dyDescent="0.35">
      <c r="C15" s="3" t="s">
        <v>6</v>
      </c>
      <c r="D15" s="10">
        <v>161343</v>
      </c>
      <c r="E15" s="11">
        <v>161343</v>
      </c>
      <c r="F15" s="11">
        <v>160114.5</v>
      </c>
      <c r="G15" s="11">
        <v>160114.5</v>
      </c>
      <c r="H15" s="11">
        <v>161343</v>
      </c>
      <c r="I15" s="11">
        <v>161343</v>
      </c>
      <c r="J15" s="30">
        <v>161343</v>
      </c>
      <c r="K15" s="11"/>
      <c r="L15" s="11"/>
      <c r="M15" s="11"/>
      <c r="N15" s="11"/>
      <c r="O15" s="10"/>
      <c r="P15" s="13">
        <f t="shared" si="3"/>
        <v>1126944</v>
      </c>
    </row>
    <row r="16" spans="3:17" ht="27.75" x14ac:dyDescent="0.65">
      <c r="C16" s="2" t="s">
        <v>7</v>
      </c>
      <c r="D16" s="23">
        <f>D17+D18+D19+D20+D21+D22+D23+D24+D25</f>
        <v>851699.02999999991</v>
      </c>
      <c r="E16" s="23">
        <f t="shared" ref="E16" si="4">E17+E18+E19+E20+E21+E22+E23+E24+E25</f>
        <v>1726524.93</v>
      </c>
      <c r="F16" s="23">
        <f>F17+F18+F19+F20+F21+F22+F23+F24+F25</f>
        <v>951065.54999999993</v>
      </c>
      <c r="G16" s="23">
        <f>G17+G18+G19+G20+G21+G22+G23+G24+G25</f>
        <v>792249.9</v>
      </c>
      <c r="H16" s="23">
        <f>H17+H18+H19+H20+H21+H22+H23+H24+H25</f>
        <v>662155.51</v>
      </c>
      <c r="I16" s="23">
        <f t="shared" ref="I16:O16" si="5">I17+I18+I19+I20+I21+I22+I23+I24+I25</f>
        <v>505149.83</v>
      </c>
      <c r="J16" s="23">
        <f t="shared" si="5"/>
        <v>785474.37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23">
        <f t="shared" si="5"/>
        <v>0</v>
      </c>
      <c r="O16" s="23">
        <f t="shared" si="5"/>
        <v>0</v>
      </c>
      <c r="P16" s="26">
        <f>SUM(D16:O16)</f>
        <v>6274319.1200000001</v>
      </c>
    </row>
    <row r="17" spans="3:16" ht="23.25" x14ac:dyDescent="0.35">
      <c r="C17" s="3" t="s">
        <v>8</v>
      </c>
      <c r="D17" s="10">
        <v>429569.67</v>
      </c>
      <c r="E17" s="11">
        <v>424108.63</v>
      </c>
      <c r="F17" s="11">
        <v>423936.19</v>
      </c>
      <c r="G17" s="11">
        <v>202813.04</v>
      </c>
      <c r="H17" s="11">
        <v>205026.15</v>
      </c>
      <c r="I17" s="11"/>
      <c r="J17" s="30">
        <v>275140.01</v>
      </c>
      <c r="K17" s="11"/>
      <c r="L17" s="11"/>
      <c r="M17" s="11"/>
      <c r="N17" s="11"/>
      <c r="O17" s="10"/>
      <c r="P17" s="13">
        <f t="shared" ref="P17:P72" si="6">SUM(D17:O17)</f>
        <v>1960593.69</v>
      </c>
    </row>
    <row r="18" spans="3:16" ht="23.25" x14ac:dyDescent="0.35">
      <c r="C18" s="3" t="s">
        <v>9</v>
      </c>
      <c r="D18" s="10"/>
      <c r="E18" s="11"/>
      <c r="F18" s="11">
        <v>105000</v>
      </c>
      <c r="G18" s="11">
        <v>35000</v>
      </c>
      <c r="H18" s="11">
        <v>35000</v>
      </c>
      <c r="I18" s="11"/>
      <c r="J18" s="30"/>
      <c r="K18" s="11"/>
      <c r="L18" s="11"/>
      <c r="M18" s="11"/>
      <c r="N18" s="11"/>
      <c r="O18" s="10"/>
      <c r="P18" s="13">
        <f t="shared" si="6"/>
        <v>175000</v>
      </c>
    </row>
    <row r="19" spans="3:16" ht="23.25" x14ac:dyDescent="0.35">
      <c r="C19" s="3" t="s">
        <v>10</v>
      </c>
      <c r="D19" s="10">
        <v>415150</v>
      </c>
      <c r="E19" s="11">
        <v>415150</v>
      </c>
      <c r="F19" s="11">
        <v>415150</v>
      </c>
      <c r="G19" s="11">
        <v>415150</v>
      </c>
      <c r="H19" s="11">
        <v>415150</v>
      </c>
      <c r="I19" s="11">
        <v>415150</v>
      </c>
      <c r="J19" s="30">
        <v>415150</v>
      </c>
      <c r="K19" s="11"/>
      <c r="L19" s="11"/>
      <c r="M19" s="11"/>
      <c r="N19" s="11"/>
      <c r="O19" s="10"/>
      <c r="P19" s="13">
        <f t="shared" si="6"/>
        <v>2906050</v>
      </c>
    </row>
    <row r="20" spans="3:16" ht="23.25" x14ac:dyDescent="0.35">
      <c r="C20" s="3" t="s">
        <v>11</v>
      </c>
      <c r="D20" s="10"/>
      <c r="E20" s="11"/>
      <c r="F20" s="11"/>
      <c r="G20" s="11"/>
      <c r="H20" s="11"/>
      <c r="I20" s="11"/>
      <c r="J20" s="30"/>
      <c r="K20" s="11"/>
      <c r="L20" s="11"/>
      <c r="M20" s="11"/>
      <c r="N20" s="11"/>
      <c r="O20" s="10"/>
      <c r="P20" s="13">
        <f t="shared" si="6"/>
        <v>0</v>
      </c>
    </row>
    <row r="21" spans="3:16" ht="23.25" x14ac:dyDescent="0.35">
      <c r="C21" s="3" t="s">
        <v>12</v>
      </c>
      <c r="D21" s="10"/>
      <c r="E21" s="11"/>
      <c r="F21" s="12"/>
      <c r="G21" s="11">
        <v>132307.5</v>
      </c>
      <c r="H21" s="11"/>
      <c r="I21" s="11"/>
      <c r="J21" s="30">
        <v>88205</v>
      </c>
      <c r="K21" s="11"/>
      <c r="L21" s="11"/>
      <c r="M21" s="11"/>
      <c r="N21" s="11"/>
      <c r="O21" s="10"/>
      <c r="P21" s="13">
        <f t="shared" si="6"/>
        <v>220512.5</v>
      </c>
    </row>
    <row r="22" spans="3:16" ht="23.25" x14ac:dyDescent="0.35">
      <c r="C22" s="3" t="s">
        <v>13</v>
      </c>
      <c r="D22" s="10"/>
      <c r="E22" s="11">
        <v>880286.94</v>
      </c>
      <c r="F22" s="11"/>
      <c r="G22" s="11"/>
      <c r="H22" s="11"/>
      <c r="I22" s="11"/>
      <c r="J22" s="30"/>
      <c r="K22" s="11"/>
      <c r="L22" s="11"/>
      <c r="M22" s="11"/>
      <c r="N22" s="11"/>
      <c r="O22" s="10"/>
      <c r="P22" s="13">
        <f t="shared" si="6"/>
        <v>880286.94</v>
      </c>
    </row>
    <row r="23" spans="3:16" ht="23.25" x14ac:dyDescent="0.35">
      <c r="C23" s="3" t="s">
        <v>14</v>
      </c>
      <c r="D23" s="10"/>
      <c r="E23" s="11"/>
      <c r="F23" s="11"/>
      <c r="G23" s="11"/>
      <c r="H23" s="11"/>
      <c r="I23" s="11"/>
      <c r="J23" s="31"/>
      <c r="K23" s="11"/>
      <c r="L23" s="11"/>
      <c r="M23" s="11"/>
      <c r="N23" s="11"/>
      <c r="O23" s="10"/>
      <c r="P23" s="13">
        <f t="shared" si="6"/>
        <v>0</v>
      </c>
    </row>
    <row r="24" spans="3:16" ht="23.25" x14ac:dyDescent="0.35">
      <c r="C24" s="3" t="s">
        <v>15</v>
      </c>
      <c r="D24" s="10">
        <v>6979.36</v>
      </c>
      <c r="E24" s="11">
        <v>6979.36</v>
      </c>
      <c r="F24" s="12">
        <v>6979.36</v>
      </c>
      <c r="G24" s="11">
        <v>6979.36</v>
      </c>
      <c r="H24" s="11">
        <v>6979.36</v>
      </c>
      <c r="I24" s="11">
        <v>89999.83</v>
      </c>
      <c r="J24" s="30">
        <v>6979.36</v>
      </c>
      <c r="K24" s="11"/>
      <c r="L24" s="11"/>
      <c r="M24" s="11"/>
      <c r="N24" s="11"/>
      <c r="O24" s="10"/>
      <c r="P24" s="13">
        <f t="shared" si="6"/>
        <v>131875.99</v>
      </c>
    </row>
    <row r="25" spans="3:16" ht="23.25" x14ac:dyDescent="0.35">
      <c r="C25" s="3" t="s">
        <v>16</v>
      </c>
      <c r="D25" s="10"/>
      <c r="E25" s="11"/>
      <c r="F25" s="11"/>
      <c r="G25" s="11"/>
      <c r="H25" s="11"/>
      <c r="I25" s="11"/>
      <c r="J25" s="30"/>
      <c r="K25" s="11"/>
      <c r="L25" s="11"/>
      <c r="M25" s="11"/>
      <c r="N25" s="11"/>
      <c r="O25" s="10"/>
      <c r="P25" s="13">
        <f t="shared" si="6"/>
        <v>0</v>
      </c>
    </row>
    <row r="26" spans="3:16" ht="27.75" x14ac:dyDescent="0.65">
      <c r="C26" s="2" t="s">
        <v>17</v>
      </c>
      <c r="D26" s="23">
        <f>D27+D28+D29+D30+D31+D32+D33+D34+D35</f>
        <v>2472109.42</v>
      </c>
      <c r="E26" s="23">
        <f t="shared" ref="E26" si="7">E27+E28+E29+E30+E31+E32+E33+E34+E35</f>
        <v>5003562.91</v>
      </c>
      <c r="F26" s="23">
        <f>F27+F28+F29+F30+F31+F32+F33+F34+F35</f>
        <v>1633370</v>
      </c>
      <c r="G26" s="23">
        <f t="shared" ref="G26:O26" si="8">G27+G28+G29+G30+G31+G32+G33+G34+G35</f>
        <v>2416425.7800000003</v>
      </c>
      <c r="H26" s="23">
        <f t="shared" si="8"/>
        <v>1767654</v>
      </c>
      <c r="I26" s="23">
        <f t="shared" si="8"/>
        <v>3151010.3499999996</v>
      </c>
      <c r="J26" s="23">
        <f t="shared" si="8"/>
        <v>2582302.4</v>
      </c>
      <c r="K26" s="23">
        <f t="shared" si="8"/>
        <v>0</v>
      </c>
      <c r="L26" s="23">
        <f t="shared" si="8"/>
        <v>0</v>
      </c>
      <c r="M26" s="23">
        <f t="shared" si="8"/>
        <v>0</v>
      </c>
      <c r="N26" s="23">
        <f t="shared" si="8"/>
        <v>0</v>
      </c>
      <c r="O26" s="23">
        <f t="shared" si="8"/>
        <v>0</v>
      </c>
      <c r="P26" s="26">
        <f t="shared" si="6"/>
        <v>19026434.859999999</v>
      </c>
    </row>
    <row r="27" spans="3:16" ht="23.25" x14ac:dyDescent="0.35">
      <c r="C27" s="3" t="s">
        <v>18</v>
      </c>
      <c r="D27" s="10">
        <v>783370</v>
      </c>
      <c r="E27" s="11">
        <v>1284547.7</v>
      </c>
      <c r="F27" s="11">
        <v>783370</v>
      </c>
      <c r="G27" s="11">
        <v>758100</v>
      </c>
      <c r="H27" s="11">
        <v>783370</v>
      </c>
      <c r="I27" s="11">
        <v>1314120</v>
      </c>
      <c r="J27" s="30">
        <v>783370</v>
      </c>
      <c r="K27" s="11"/>
      <c r="L27" s="11"/>
      <c r="M27" s="11"/>
      <c r="N27" s="11"/>
      <c r="O27" s="10"/>
      <c r="P27" s="13">
        <f t="shared" si="6"/>
        <v>6490247.7000000002</v>
      </c>
    </row>
    <row r="28" spans="3:16" ht="23.25" x14ac:dyDescent="0.35">
      <c r="C28" s="3" t="s">
        <v>19</v>
      </c>
      <c r="D28" s="10">
        <v>1499939.42</v>
      </c>
      <c r="E28" s="11">
        <v>1499998.53</v>
      </c>
      <c r="F28" s="11"/>
      <c r="G28" s="11"/>
      <c r="H28" s="11">
        <v>118590</v>
      </c>
      <c r="I28" s="11"/>
      <c r="J28" s="30">
        <v>883938</v>
      </c>
      <c r="K28" s="11"/>
      <c r="L28" s="11"/>
      <c r="M28" s="11"/>
      <c r="N28" s="11"/>
      <c r="O28" s="10"/>
      <c r="P28" s="13">
        <f t="shared" si="6"/>
        <v>4002465.95</v>
      </c>
    </row>
    <row r="29" spans="3:16" ht="23.25" x14ac:dyDescent="0.35">
      <c r="C29" s="3" t="s">
        <v>20</v>
      </c>
      <c r="D29" s="10"/>
      <c r="E29" s="11"/>
      <c r="F29" s="11"/>
      <c r="G29" s="11">
        <v>211816.79</v>
      </c>
      <c r="H29" s="11"/>
      <c r="I29" s="11">
        <v>446618.2</v>
      </c>
      <c r="J29" s="30"/>
      <c r="K29" s="11"/>
      <c r="L29" s="11"/>
      <c r="M29" s="11"/>
      <c r="N29" s="11"/>
      <c r="O29" s="10"/>
      <c r="P29" s="13">
        <f t="shared" si="6"/>
        <v>658434.99</v>
      </c>
    </row>
    <row r="30" spans="3:16" ht="23.25" x14ac:dyDescent="0.35">
      <c r="C30" s="3" t="s">
        <v>21</v>
      </c>
      <c r="D30" s="10"/>
      <c r="E30" s="11">
        <v>60392.5</v>
      </c>
      <c r="F30" s="11"/>
      <c r="G30" s="11"/>
      <c r="H30" s="11"/>
      <c r="I30" s="11"/>
      <c r="J30" s="30"/>
      <c r="K30" s="11"/>
      <c r="L30" s="11"/>
      <c r="M30" s="11"/>
      <c r="N30" s="11"/>
      <c r="O30" s="10"/>
      <c r="P30" s="13">
        <f t="shared" si="6"/>
        <v>60392.5</v>
      </c>
    </row>
    <row r="31" spans="3:16" ht="23.25" x14ac:dyDescent="0.35">
      <c r="C31" s="3" t="s">
        <v>22</v>
      </c>
      <c r="D31" s="10"/>
      <c r="E31" s="11">
        <v>186054.19</v>
      </c>
      <c r="F31" s="11"/>
      <c r="G31" s="11"/>
      <c r="H31" s="11"/>
      <c r="I31" s="11"/>
      <c r="J31" s="30"/>
      <c r="K31" s="11"/>
      <c r="L31" s="11"/>
      <c r="M31" s="11"/>
      <c r="N31" s="11"/>
      <c r="O31" s="10"/>
      <c r="P31" s="13">
        <f t="shared" si="6"/>
        <v>186054.19</v>
      </c>
    </row>
    <row r="32" spans="3:16" ht="23.25" x14ac:dyDescent="0.35">
      <c r="C32" s="3" t="s">
        <v>23</v>
      </c>
      <c r="D32" s="10"/>
      <c r="E32" s="11"/>
      <c r="F32" s="11"/>
      <c r="G32" s="11">
        <v>74959.5</v>
      </c>
      <c r="H32" s="11"/>
      <c r="I32" s="11">
        <v>124875.27</v>
      </c>
      <c r="J32" s="30"/>
      <c r="K32" s="11"/>
      <c r="L32" s="11"/>
      <c r="M32" s="11"/>
      <c r="N32" s="11"/>
      <c r="O32" s="10"/>
      <c r="P32" s="13">
        <f t="shared" si="6"/>
        <v>199834.77000000002</v>
      </c>
    </row>
    <row r="33" spans="3:16" ht="23.25" x14ac:dyDescent="0.35">
      <c r="C33" s="3" t="s">
        <v>24</v>
      </c>
      <c r="D33" s="10"/>
      <c r="E33" s="11">
        <v>1700000</v>
      </c>
      <c r="F33" s="11">
        <v>850000</v>
      </c>
      <c r="G33" s="11">
        <v>850000</v>
      </c>
      <c r="H33" s="11">
        <v>850000</v>
      </c>
      <c r="I33" s="11">
        <v>1152434</v>
      </c>
      <c r="J33" s="30">
        <v>850000</v>
      </c>
      <c r="K33" s="11"/>
      <c r="L33" s="11"/>
      <c r="M33" s="11"/>
      <c r="N33" s="11"/>
      <c r="O33" s="10"/>
      <c r="P33" s="13">
        <f t="shared" si="6"/>
        <v>6252434</v>
      </c>
    </row>
    <row r="34" spans="3:16" ht="23.25" x14ac:dyDescent="0.35">
      <c r="C34" s="3" t="s">
        <v>25</v>
      </c>
      <c r="D34" s="14"/>
      <c r="E34" s="11"/>
      <c r="F34" s="11"/>
      <c r="G34" s="11"/>
      <c r="H34" s="11"/>
      <c r="I34" s="11"/>
      <c r="J34" s="30"/>
      <c r="K34" s="11"/>
      <c r="L34" s="11"/>
      <c r="M34" s="11"/>
      <c r="N34" s="11"/>
      <c r="O34" s="9"/>
      <c r="P34" s="13">
        <f t="shared" si="6"/>
        <v>0</v>
      </c>
    </row>
    <row r="35" spans="3:16" ht="23.25" x14ac:dyDescent="0.35">
      <c r="C35" s="3" t="s">
        <v>26</v>
      </c>
      <c r="D35" s="10">
        <v>188800</v>
      </c>
      <c r="E35" s="11">
        <v>272569.99</v>
      </c>
      <c r="F35" s="11"/>
      <c r="G35" s="11">
        <v>521549.49</v>
      </c>
      <c r="H35" s="11">
        <v>15694</v>
      </c>
      <c r="I35" s="11">
        <v>112962.88</v>
      </c>
      <c r="J35" s="30">
        <v>64994.400000000001</v>
      </c>
      <c r="K35" s="11"/>
      <c r="L35" s="11"/>
      <c r="M35" s="11"/>
      <c r="N35" s="11"/>
      <c r="O35" s="9"/>
      <c r="P35" s="13">
        <f t="shared" si="6"/>
        <v>1176570.7599999998</v>
      </c>
    </row>
    <row r="36" spans="3:16" ht="23.25" x14ac:dyDescent="0.35">
      <c r="C36" s="2" t="s">
        <v>27</v>
      </c>
      <c r="D36" s="10"/>
      <c r="E36" s="11"/>
      <c r="F36" s="11"/>
      <c r="G36" s="11"/>
      <c r="H36" s="11"/>
      <c r="I36" s="11"/>
      <c r="J36" s="30"/>
      <c r="K36" s="11"/>
      <c r="L36" s="11"/>
      <c r="M36" s="11"/>
      <c r="N36" s="11"/>
      <c r="O36" s="9"/>
      <c r="P36" s="13">
        <f t="shared" si="6"/>
        <v>0</v>
      </c>
    </row>
    <row r="37" spans="3:16" ht="23.25" x14ac:dyDescent="0.35">
      <c r="C37" s="3" t="s">
        <v>28</v>
      </c>
      <c r="D37" s="10"/>
      <c r="E37" s="11"/>
      <c r="F37" s="11"/>
      <c r="G37" s="11"/>
      <c r="H37" s="11"/>
      <c r="I37" s="11"/>
      <c r="J37" s="30"/>
      <c r="K37" s="11"/>
      <c r="L37" s="11"/>
      <c r="M37" s="11"/>
      <c r="N37" s="11"/>
      <c r="O37" s="9"/>
      <c r="P37" s="13">
        <f t="shared" si="6"/>
        <v>0</v>
      </c>
    </row>
    <row r="38" spans="3:16" ht="23.25" x14ac:dyDescent="0.35">
      <c r="C38" s="3" t="s">
        <v>29</v>
      </c>
      <c r="D38" s="10"/>
      <c r="E38" s="11"/>
      <c r="F38" s="11"/>
      <c r="G38" s="11"/>
      <c r="H38" s="11"/>
      <c r="I38" s="11"/>
      <c r="J38" s="30"/>
      <c r="K38" s="11"/>
      <c r="L38" s="11"/>
      <c r="M38" s="11"/>
      <c r="N38" s="11"/>
      <c r="O38" s="9"/>
      <c r="P38" s="13">
        <f t="shared" si="6"/>
        <v>0</v>
      </c>
    </row>
    <row r="39" spans="3:16" ht="23.25" x14ac:dyDescent="0.35">
      <c r="C39" s="3" t="s">
        <v>30</v>
      </c>
      <c r="D39" s="10"/>
      <c r="E39" s="11"/>
      <c r="F39" s="11"/>
      <c r="G39" s="11"/>
      <c r="H39" s="11"/>
      <c r="I39" s="11"/>
      <c r="J39" s="30"/>
      <c r="K39" s="11"/>
      <c r="L39" s="11"/>
      <c r="M39" s="11"/>
      <c r="N39" s="11"/>
      <c r="O39" s="9"/>
      <c r="P39" s="13">
        <f t="shared" si="6"/>
        <v>0</v>
      </c>
    </row>
    <row r="40" spans="3:16" ht="23.25" x14ac:dyDescent="0.35">
      <c r="C40" s="3" t="s">
        <v>31</v>
      </c>
      <c r="D40" s="10"/>
      <c r="E40" s="11"/>
      <c r="F40" s="11"/>
      <c r="G40" s="11"/>
      <c r="H40" s="11"/>
      <c r="I40" s="11"/>
      <c r="J40" s="30"/>
      <c r="K40" s="11"/>
      <c r="L40" s="11"/>
      <c r="M40" s="11"/>
      <c r="N40" s="11"/>
      <c r="O40" s="9"/>
      <c r="P40" s="13">
        <f t="shared" si="6"/>
        <v>0</v>
      </c>
    </row>
    <row r="41" spans="3:16" ht="23.25" x14ac:dyDescent="0.35">
      <c r="C41" s="3" t="s">
        <v>32</v>
      </c>
      <c r="D41" s="10"/>
      <c r="E41" s="11"/>
      <c r="F41" s="11"/>
      <c r="G41" s="11"/>
      <c r="H41" s="11"/>
      <c r="I41" s="11"/>
      <c r="J41" s="30"/>
      <c r="K41" s="11"/>
      <c r="L41" s="11"/>
      <c r="M41" s="11"/>
      <c r="N41" s="11"/>
      <c r="O41" s="9"/>
      <c r="P41" s="13">
        <f t="shared" si="6"/>
        <v>0</v>
      </c>
    </row>
    <row r="42" spans="3:16" ht="23.25" x14ac:dyDescent="0.35">
      <c r="C42" s="3" t="s">
        <v>33</v>
      </c>
      <c r="D42" s="14"/>
      <c r="E42" s="11"/>
      <c r="F42" s="11"/>
      <c r="G42" s="11"/>
      <c r="H42" s="11"/>
      <c r="I42" s="11"/>
      <c r="J42" s="30"/>
      <c r="K42" s="11"/>
      <c r="L42" s="11"/>
      <c r="M42" s="11"/>
      <c r="N42" s="11"/>
      <c r="O42" s="9"/>
      <c r="P42" s="13">
        <f t="shared" si="6"/>
        <v>0</v>
      </c>
    </row>
    <row r="43" spans="3:16" ht="23.25" x14ac:dyDescent="0.35">
      <c r="C43" s="3" t="s">
        <v>34</v>
      </c>
      <c r="D43" s="10"/>
      <c r="E43" s="11"/>
      <c r="F43" s="11"/>
      <c r="G43" s="11"/>
      <c r="H43" s="11"/>
      <c r="I43" s="11"/>
      <c r="J43" s="30"/>
      <c r="K43" s="11"/>
      <c r="L43" s="11"/>
      <c r="M43" s="11"/>
      <c r="N43" s="11"/>
      <c r="O43" s="9"/>
      <c r="P43" s="13">
        <f t="shared" si="6"/>
        <v>0</v>
      </c>
    </row>
    <row r="44" spans="3:16" ht="23.25" x14ac:dyDescent="0.35">
      <c r="C44" s="3" t="s">
        <v>35</v>
      </c>
      <c r="D44" s="10"/>
      <c r="E44" s="11"/>
      <c r="F44" s="11"/>
      <c r="G44" s="11"/>
      <c r="H44" s="11"/>
      <c r="I44" s="11"/>
      <c r="J44" s="30"/>
      <c r="K44" s="11"/>
      <c r="L44" s="11"/>
      <c r="M44" s="11"/>
      <c r="N44" s="11"/>
      <c r="O44" s="9"/>
      <c r="P44" s="13">
        <f t="shared" si="6"/>
        <v>0</v>
      </c>
    </row>
    <row r="45" spans="3:16" ht="23.25" x14ac:dyDescent="0.35">
      <c r="C45" s="2" t="s">
        <v>36</v>
      </c>
      <c r="D45" s="10"/>
      <c r="E45" s="11"/>
      <c r="F45" s="11"/>
      <c r="G45" s="11"/>
      <c r="H45" s="11"/>
      <c r="I45" s="11"/>
      <c r="J45" s="30"/>
      <c r="K45" s="11"/>
      <c r="L45" s="11"/>
      <c r="M45" s="11"/>
      <c r="N45" s="11"/>
      <c r="O45" s="9"/>
      <c r="P45" s="13">
        <f t="shared" si="6"/>
        <v>0</v>
      </c>
    </row>
    <row r="46" spans="3:16" ht="23.25" x14ac:dyDescent="0.35">
      <c r="C46" s="3" t="s">
        <v>37</v>
      </c>
      <c r="D46" s="10"/>
      <c r="E46" s="11"/>
      <c r="F46" s="11"/>
      <c r="G46" s="11"/>
      <c r="H46" s="11"/>
      <c r="I46" s="11"/>
      <c r="J46" s="30"/>
      <c r="K46" s="11"/>
      <c r="L46" s="11"/>
      <c r="M46" s="11"/>
      <c r="N46" s="11"/>
      <c r="O46" s="9"/>
      <c r="P46" s="13">
        <f t="shared" si="6"/>
        <v>0</v>
      </c>
    </row>
    <row r="47" spans="3:16" ht="23.25" x14ac:dyDescent="0.35">
      <c r="C47" s="3" t="s">
        <v>38</v>
      </c>
      <c r="D47" s="10"/>
      <c r="E47" s="11"/>
      <c r="F47" s="11"/>
      <c r="G47" s="11"/>
      <c r="H47" s="11"/>
      <c r="I47" s="11"/>
      <c r="J47" s="30"/>
      <c r="K47" s="11"/>
      <c r="L47" s="11"/>
      <c r="M47" s="11"/>
      <c r="N47" s="11"/>
      <c r="O47" s="9"/>
      <c r="P47" s="13">
        <f t="shared" si="6"/>
        <v>0</v>
      </c>
    </row>
    <row r="48" spans="3:16" ht="23.25" x14ac:dyDescent="0.35">
      <c r="C48" s="3" t="s">
        <v>39</v>
      </c>
      <c r="D48" s="10"/>
      <c r="E48" s="11"/>
      <c r="F48" s="11"/>
      <c r="G48" s="11"/>
      <c r="H48" s="11"/>
      <c r="I48" s="11"/>
      <c r="J48" s="30"/>
      <c r="K48" s="11"/>
      <c r="L48" s="11"/>
      <c r="M48" s="11"/>
      <c r="N48" s="11"/>
      <c r="O48" s="9"/>
      <c r="P48" s="13">
        <f t="shared" si="6"/>
        <v>0</v>
      </c>
    </row>
    <row r="49" spans="3:16" ht="23.25" x14ac:dyDescent="0.35">
      <c r="C49" s="3" t="s">
        <v>40</v>
      </c>
      <c r="D49" s="10"/>
      <c r="E49" s="11"/>
      <c r="F49" s="11"/>
      <c r="G49" s="11"/>
      <c r="H49" s="11"/>
      <c r="I49" s="11"/>
      <c r="J49" s="30"/>
      <c r="K49" s="11"/>
      <c r="L49" s="11"/>
      <c r="M49" s="11"/>
      <c r="N49" s="11"/>
      <c r="O49" s="9"/>
      <c r="P49" s="13">
        <f t="shared" si="6"/>
        <v>0</v>
      </c>
    </row>
    <row r="50" spans="3:16" ht="23.25" x14ac:dyDescent="0.35">
      <c r="C50" s="3" t="s">
        <v>41</v>
      </c>
      <c r="D50" s="14"/>
      <c r="E50" s="15"/>
      <c r="F50" s="15"/>
      <c r="G50" s="11"/>
      <c r="H50" s="15"/>
      <c r="I50" s="15"/>
      <c r="J50" s="30"/>
      <c r="K50" s="15"/>
      <c r="L50" s="15"/>
      <c r="M50" s="15"/>
      <c r="N50" s="15"/>
      <c r="O50" s="14"/>
      <c r="P50" s="16">
        <f t="shared" si="6"/>
        <v>0</v>
      </c>
    </row>
    <row r="51" spans="3:16" ht="23.25" x14ac:dyDescent="0.35">
      <c r="C51" s="3" t="s">
        <v>42</v>
      </c>
      <c r="D51" s="10"/>
      <c r="E51" s="11"/>
      <c r="F51" s="11"/>
      <c r="G51" s="11"/>
      <c r="H51" s="11"/>
      <c r="I51" s="11"/>
      <c r="J51" s="30"/>
      <c r="K51" s="11"/>
      <c r="L51" s="11"/>
      <c r="M51" s="11"/>
      <c r="N51" s="11"/>
      <c r="O51" s="10"/>
      <c r="P51" s="13">
        <f t="shared" si="6"/>
        <v>0</v>
      </c>
    </row>
    <row r="52" spans="3:16" ht="27.75" x14ac:dyDescent="0.65">
      <c r="C52" s="2" t="s">
        <v>43</v>
      </c>
      <c r="D52" s="23"/>
      <c r="E52" s="23">
        <f t="shared" ref="E52" si="9">E53+E54+E55+E56+E57+E58+E59+E60+E61</f>
        <v>122106.4</v>
      </c>
      <c r="F52" s="23">
        <f>F53+F54+F55+F56+F57+F58+F59+F60+F61</f>
        <v>35872</v>
      </c>
      <c r="G52" s="23">
        <f t="shared" ref="G52:O52" si="10">G53+G54+G55+G56+G57+G58+G59+G60+G61</f>
        <v>11998.79</v>
      </c>
      <c r="H52" s="23">
        <f t="shared" si="10"/>
        <v>279730.8</v>
      </c>
      <c r="I52" s="23">
        <f t="shared" si="10"/>
        <v>0</v>
      </c>
      <c r="J52" s="23">
        <f t="shared" si="10"/>
        <v>55092.73</v>
      </c>
      <c r="K52" s="23">
        <f t="shared" si="10"/>
        <v>0</v>
      </c>
      <c r="L52" s="23">
        <f t="shared" si="10"/>
        <v>0</v>
      </c>
      <c r="M52" s="23">
        <f t="shared" si="10"/>
        <v>0</v>
      </c>
      <c r="N52" s="23">
        <f t="shared" si="10"/>
        <v>0</v>
      </c>
      <c r="O52" s="23">
        <f t="shared" si="10"/>
        <v>0</v>
      </c>
      <c r="P52" s="26">
        <f t="shared" si="6"/>
        <v>504800.72</v>
      </c>
    </row>
    <row r="53" spans="3:16" ht="23.25" x14ac:dyDescent="0.35">
      <c r="C53" s="3" t="s">
        <v>44</v>
      </c>
      <c r="D53" s="10"/>
      <c r="E53" s="11">
        <v>122106.4</v>
      </c>
      <c r="F53" s="11">
        <v>35872</v>
      </c>
      <c r="G53" s="11">
        <v>11998.79</v>
      </c>
      <c r="H53" s="11">
        <v>89632.8</v>
      </c>
      <c r="I53" s="11"/>
      <c r="J53" s="30">
        <v>55092.73</v>
      </c>
      <c r="K53" s="11"/>
      <c r="L53" s="11"/>
      <c r="M53" s="11"/>
      <c r="N53" s="11"/>
      <c r="O53" s="10"/>
      <c r="P53" s="13">
        <f>SUM(D53:O53)</f>
        <v>314702.71999999997</v>
      </c>
    </row>
    <row r="54" spans="3:16" ht="23.25" x14ac:dyDescent="0.35">
      <c r="C54" s="3" t="s">
        <v>45</v>
      </c>
      <c r="D54" s="10"/>
      <c r="E54" s="11"/>
      <c r="F54" s="24"/>
      <c r="G54" s="11"/>
      <c r="H54" s="11"/>
      <c r="I54" s="11"/>
      <c r="J54" s="30"/>
      <c r="K54" s="11"/>
      <c r="L54" s="11"/>
      <c r="M54" s="11"/>
      <c r="N54" s="11"/>
      <c r="O54" s="10"/>
      <c r="P54" s="13">
        <f t="shared" si="6"/>
        <v>0</v>
      </c>
    </row>
    <row r="55" spans="3:16" ht="23.25" x14ac:dyDescent="0.35">
      <c r="C55" s="3" t="s">
        <v>46</v>
      </c>
      <c r="D55" s="10"/>
      <c r="E55" s="11"/>
      <c r="F55" s="24"/>
      <c r="G55" s="11"/>
      <c r="H55" s="11"/>
      <c r="I55" s="11"/>
      <c r="J55" s="30"/>
      <c r="K55" s="11"/>
      <c r="L55" s="11"/>
      <c r="M55" s="11"/>
      <c r="N55" s="11"/>
      <c r="O55" s="14"/>
      <c r="P55" s="13">
        <f t="shared" si="6"/>
        <v>0</v>
      </c>
    </row>
    <row r="56" spans="3:16" ht="23.25" x14ac:dyDescent="0.35">
      <c r="C56" s="3" t="s">
        <v>47</v>
      </c>
      <c r="D56" s="10"/>
      <c r="E56" s="11"/>
      <c r="F56" s="11"/>
      <c r="G56" s="11"/>
      <c r="H56" s="11"/>
      <c r="I56" s="11"/>
      <c r="J56" s="30"/>
      <c r="K56" s="11"/>
      <c r="L56" s="11"/>
      <c r="M56" s="11"/>
      <c r="N56" s="11"/>
      <c r="O56" s="10"/>
      <c r="P56" s="13">
        <f t="shared" si="6"/>
        <v>0</v>
      </c>
    </row>
    <row r="57" spans="3:16" ht="23.25" x14ac:dyDescent="0.35">
      <c r="C57" s="3" t="s">
        <v>48</v>
      </c>
      <c r="D57" s="10"/>
      <c r="E57" s="11"/>
      <c r="F57" s="11"/>
      <c r="G57" s="11"/>
      <c r="H57" s="11">
        <v>190098</v>
      </c>
      <c r="I57" s="11"/>
      <c r="J57" s="30"/>
      <c r="K57" s="11"/>
      <c r="L57" s="11"/>
      <c r="M57" s="11"/>
      <c r="N57" s="11"/>
      <c r="O57" s="14"/>
      <c r="P57" s="13">
        <f t="shared" si="6"/>
        <v>190098</v>
      </c>
    </row>
    <row r="58" spans="3:16" ht="23.25" x14ac:dyDescent="0.35">
      <c r="C58" s="3" t="s">
        <v>49</v>
      </c>
      <c r="D58" s="10"/>
      <c r="E58" s="11"/>
      <c r="F58" s="11"/>
      <c r="G58" s="11"/>
      <c r="H58" s="11"/>
      <c r="I58" s="11"/>
      <c r="J58" s="30"/>
      <c r="K58" s="11"/>
      <c r="L58" s="11"/>
      <c r="M58" s="11"/>
      <c r="N58" s="11"/>
      <c r="O58" s="14"/>
      <c r="P58" s="13">
        <f t="shared" si="6"/>
        <v>0</v>
      </c>
    </row>
    <row r="59" spans="3:16" ht="23.25" x14ac:dyDescent="0.35">
      <c r="C59" s="3" t="s">
        <v>50</v>
      </c>
      <c r="D59" s="10"/>
      <c r="E59" s="11"/>
      <c r="F59" s="11"/>
      <c r="G59" s="11"/>
      <c r="H59" s="11"/>
      <c r="I59" s="11"/>
      <c r="J59" s="30"/>
      <c r="K59" s="11"/>
      <c r="L59" s="11"/>
      <c r="M59" s="11"/>
      <c r="N59" s="11"/>
      <c r="O59" s="14"/>
      <c r="P59" s="13">
        <f t="shared" si="6"/>
        <v>0</v>
      </c>
    </row>
    <row r="60" spans="3:16" ht="23.25" x14ac:dyDescent="0.35">
      <c r="C60" s="3" t="s">
        <v>51</v>
      </c>
      <c r="D60" s="14"/>
      <c r="E60" s="11"/>
      <c r="F60" s="11"/>
      <c r="G60" s="11"/>
      <c r="H60" s="11"/>
      <c r="I60" s="11"/>
      <c r="J60" s="30"/>
      <c r="K60" s="11"/>
      <c r="L60" s="11"/>
      <c r="M60" s="11"/>
      <c r="N60" s="11"/>
      <c r="O60" s="14"/>
      <c r="P60" s="13">
        <f t="shared" si="6"/>
        <v>0</v>
      </c>
    </row>
    <row r="61" spans="3:16" ht="23.25" x14ac:dyDescent="0.35">
      <c r="C61" s="3" t="s">
        <v>52</v>
      </c>
      <c r="D61" s="10"/>
      <c r="E61" s="11"/>
      <c r="F61" s="11"/>
      <c r="G61" s="11"/>
      <c r="H61" s="11"/>
      <c r="I61" s="11"/>
      <c r="J61" s="30"/>
      <c r="K61" s="11"/>
      <c r="L61" s="11"/>
      <c r="M61" s="11"/>
      <c r="N61" s="11"/>
      <c r="O61" s="14"/>
      <c r="P61" s="13">
        <f t="shared" si="6"/>
        <v>0</v>
      </c>
    </row>
    <row r="62" spans="3:16" ht="27.75" x14ac:dyDescent="0.35">
      <c r="C62" s="2" t="s">
        <v>53</v>
      </c>
      <c r="D62" s="10"/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13">
        <f t="shared" si="6"/>
        <v>0</v>
      </c>
    </row>
    <row r="63" spans="3:16" ht="27.75" x14ac:dyDescent="0.65">
      <c r="C63" s="3" t="s">
        <v>54</v>
      </c>
      <c r="D63" s="10"/>
      <c r="E63" s="11"/>
      <c r="F63" s="11"/>
      <c r="G63" s="11"/>
      <c r="H63" s="25"/>
      <c r="I63" s="11"/>
      <c r="J63" s="30"/>
      <c r="K63" s="11"/>
      <c r="L63" s="11"/>
      <c r="M63" s="11"/>
      <c r="N63" s="11"/>
      <c r="O63" s="14"/>
      <c r="P63" s="26">
        <f>SUM(D63:O63)</f>
        <v>0</v>
      </c>
    </row>
    <row r="64" spans="3:16" ht="23.25" x14ac:dyDescent="0.35">
      <c r="C64" s="3" t="s">
        <v>55</v>
      </c>
      <c r="D64" s="10"/>
      <c r="E64" s="11"/>
      <c r="F64" s="11"/>
      <c r="G64" s="11"/>
      <c r="H64" s="11"/>
      <c r="I64" s="11"/>
      <c r="J64" s="30"/>
      <c r="K64" s="11"/>
      <c r="L64" s="11"/>
      <c r="M64" s="11"/>
      <c r="N64" s="11"/>
      <c r="O64" s="14"/>
      <c r="P64" s="13">
        <f t="shared" si="6"/>
        <v>0</v>
      </c>
    </row>
    <row r="65" spans="3:16" ht="23.25" x14ac:dyDescent="0.35">
      <c r="C65" s="3" t="s">
        <v>56</v>
      </c>
      <c r="D65" s="14"/>
      <c r="E65" s="11"/>
      <c r="F65" s="11"/>
      <c r="G65" s="11"/>
      <c r="H65" s="11"/>
      <c r="I65" s="11"/>
      <c r="J65" s="30"/>
      <c r="K65" s="11"/>
      <c r="L65" s="11"/>
      <c r="M65" s="11"/>
      <c r="N65" s="11"/>
      <c r="O65" s="14"/>
      <c r="P65" s="13">
        <f t="shared" si="6"/>
        <v>0</v>
      </c>
    </row>
    <row r="66" spans="3:16" ht="23.25" x14ac:dyDescent="0.35">
      <c r="C66" s="3" t="s">
        <v>57</v>
      </c>
      <c r="D66" s="10"/>
      <c r="E66" s="11"/>
      <c r="F66" s="11"/>
      <c r="G66" s="11"/>
      <c r="H66" s="11"/>
      <c r="I66" s="11"/>
      <c r="J66" s="30"/>
      <c r="K66" s="11"/>
      <c r="L66" s="11"/>
      <c r="M66" s="11"/>
      <c r="N66" s="11"/>
      <c r="O66" s="14"/>
      <c r="P66" s="13">
        <f t="shared" si="6"/>
        <v>0</v>
      </c>
    </row>
    <row r="67" spans="3:16" ht="23.25" x14ac:dyDescent="0.35">
      <c r="C67" s="2" t="s">
        <v>58</v>
      </c>
      <c r="D67" s="10"/>
      <c r="E67" s="11"/>
      <c r="F67" s="11"/>
      <c r="G67" s="11"/>
      <c r="H67" s="11"/>
      <c r="I67" s="11"/>
      <c r="J67" s="30"/>
      <c r="K67" s="11"/>
      <c r="L67" s="11"/>
      <c r="M67" s="11"/>
      <c r="N67" s="11"/>
      <c r="O67" s="14"/>
      <c r="P67" s="13">
        <f t="shared" si="6"/>
        <v>0</v>
      </c>
    </row>
    <row r="68" spans="3:16" ht="23.25" x14ac:dyDescent="0.35">
      <c r="C68" s="3" t="s">
        <v>59</v>
      </c>
      <c r="D68" s="14"/>
      <c r="E68" s="11"/>
      <c r="F68" s="11"/>
      <c r="G68" s="11"/>
      <c r="H68" s="11"/>
      <c r="I68" s="11"/>
      <c r="J68" s="30"/>
      <c r="K68" s="11"/>
      <c r="L68" s="11"/>
      <c r="M68" s="11"/>
      <c r="N68" s="11"/>
      <c r="O68" s="14"/>
      <c r="P68" s="13">
        <f t="shared" si="6"/>
        <v>0</v>
      </c>
    </row>
    <row r="69" spans="3:16" ht="23.25" x14ac:dyDescent="0.35">
      <c r="C69" s="3" t="s">
        <v>60</v>
      </c>
      <c r="D69" s="10"/>
      <c r="E69" s="11"/>
      <c r="F69" s="11"/>
      <c r="G69" s="11"/>
      <c r="H69" s="11"/>
      <c r="I69" s="11"/>
      <c r="J69" s="30"/>
      <c r="K69" s="11"/>
      <c r="L69" s="11"/>
      <c r="M69" s="11"/>
      <c r="N69" s="11"/>
      <c r="O69" s="14"/>
      <c r="P69" s="13">
        <f t="shared" si="6"/>
        <v>0</v>
      </c>
    </row>
    <row r="70" spans="3:16" ht="23.25" x14ac:dyDescent="0.35">
      <c r="C70" s="2" t="s">
        <v>61</v>
      </c>
      <c r="D70" s="10"/>
      <c r="E70" s="11"/>
      <c r="F70" s="11"/>
      <c r="G70" s="11"/>
      <c r="H70" s="11"/>
      <c r="I70" s="11"/>
      <c r="J70" s="30"/>
      <c r="K70" s="11"/>
      <c r="L70" s="11"/>
      <c r="M70" s="11"/>
      <c r="N70" s="11"/>
      <c r="O70" s="14"/>
      <c r="P70" s="13">
        <f t="shared" si="6"/>
        <v>0</v>
      </c>
    </row>
    <row r="71" spans="3:16" ht="23.25" x14ac:dyDescent="0.35">
      <c r="C71" s="3" t="s">
        <v>62</v>
      </c>
      <c r="D71" s="10"/>
      <c r="E71" s="11"/>
      <c r="F71" s="11"/>
      <c r="G71" s="11"/>
      <c r="H71" s="11"/>
      <c r="I71" s="11"/>
      <c r="J71" s="30"/>
      <c r="K71" s="11"/>
      <c r="L71" s="11"/>
      <c r="M71" s="11"/>
      <c r="N71" s="11"/>
      <c r="O71" s="14"/>
      <c r="P71" s="13">
        <f t="shared" si="6"/>
        <v>0</v>
      </c>
    </row>
    <row r="72" spans="3:16" ht="23.25" x14ac:dyDescent="0.35">
      <c r="C72" s="3" t="s">
        <v>63</v>
      </c>
      <c r="D72" s="10"/>
      <c r="E72" s="11"/>
      <c r="F72" s="11"/>
      <c r="G72" s="11"/>
      <c r="H72" s="11"/>
      <c r="I72" s="11"/>
      <c r="J72" s="30"/>
      <c r="K72" s="11"/>
      <c r="L72" s="11"/>
      <c r="M72" s="11"/>
      <c r="N72" s="11"/>
      <c r="O72" s="14"/>
      <c r="P72" s="13">
        <f t="shared" si="6"/>
        <v>0</v>
      </c>
    </row>
    <row r="73" spans="3:16" ht="23.25" x14ac:dyDescent="0.35">
      <c r="C73" s="3" t="s">
        <v>64</v>
      </c>
      <c r="D73" s="27"/>
      <c r="E73" s="28"/>
      <c r="F73" s="28"/>
      <c r="G73" s="28"/>
      <c r="H73" s="28"/>
      <c r="I73" s="28"/>
      <c r="J73" s="33"/>
      <c r="K73" s="28"/>
      <c r="L73" s="28"/>
      <c r="M73" s="28"/>
      <c r="N73" s="11"/>
      <c r="O73" s="29"/>
      <c r="P73" s="29"/>
    </row>
    <row r="74" spans="3:16" ht="23.25" x14ac:dyDescent="0.25">
      <c r="C74" s="1" t="s">
        <v>67</v>
      </c>
      <c r="D74" s="17">
        <f>D83</f>
        <v>12310513.949999999</v>
      </c>
      <c r="E74" s="17">
        <f t="shared" ref="E74:O74" si="11">E83</f>
        <v>15833209.74</v>
      </c>
      <c r="F74" s="17">
        <f t="shared" si="11"/>
        <v>11583559.550000001</v>
      </c>
      <c r="G74" s="17">
        <f t="shared" si="11"/>
        <v>12182298.969999999</v>
      </c>
      <c r="H74" s="17">
        <f t="shared" si="11"/>
        <v>11691553.310000001</v>
      </c>
      <c r="I74" s="17">
        <f t="shared" si="11"/>
        <v>12638673.18</v>
      </c>
      <c r="J74" s="17">
        <f t="shared" si="11"/>
        <v>12405910</v>
      </c>
      <c r="K74" s="17">
        <f t="shared" si="11"/>
        <v>0</v>
      </c>
      <c r="L74" s="17">
        <f t="shared" si="11"/>
        <v>0</v>
      </c>
      <c r="M74" s="17">
        <f t="shared" si="11"/>
        <v>0</v>
      </c>
      <c r="N74" s="17">
        <f t="shared" si="11"/>
        <v>0</v>
      </c>
      <c r="O74" s="17">
        <f t="shared" si="11"/>
        <v>0</v>
      </c>
      <c r="P74" s="19">
        <f>SUM(D74:O74)</f>
        <v>88645718.699999988</v>
      </c>
    </row>
    <row r="75" spans="3:16" ht="23.25" x14ac:dyDescent="0.35">
      <c r="C75" s="2" t="s">
        <v>68</v>
      </c>
      <c r="D75" s="10">
        <v>0</v>
      </c>
      <c r="E75" s="11"/>
      <c r="F75" s="11"/>
      <c r="G75" s="11"/>
      <c r="H75" s="11"/>
      <c r="I75" s="11"/>
      <c r="J75" s="32"/>
      <c r="K75" s="11"/>
      <c r="L75" s="11"/>
      <c r="M75" s="11"/>
      <c r="N75" s="20"/>
      <c r="O75" s="9"/>
      <c r="P75" s="13">
        <f t="shared" ref="P75:P81" si="12">SUM(D75:O75)</f>
        <v>0</v>
      </c>
    </row>
    <row r="76" spans="3:16" ht="23.25" x14ac:dyDescent="0.35">
      <c r="C76" s="3" t="s">
        <v>69</v>
      </c>
      <c r="D76" s="14">
        <v>0</v>
      </c>
      <c r="E76" s="11"/>
      <c r="F76" s="11"/>
      <c r="G76" s="11"/>
      <c r="H76" s="11"/>
      <c r="I76" s="11"/>
      <c r="J76" s="30"/>
      <c r="K76" s="11"/>
      <c r="L76" s="11"/>
      <c r="M76" s="11"/>
      <c r="N76" s="20"/>
      <c r="O76" s="9"/>
      <c r="P76" s="13">
        <f t="shared" si="12"/>
        <v>0</v>
      </c>
    </row>
    <row r="77" spans="3:16" ht="23.25" x14ac:dyDescent="0.35">
      <c r="C77" s="3" t="s">
        <v>70</v>
      </c>
      <c r="D77" s="10">
        <v>0</v>
      </c>
      <c r="E77" s="11"/>
      <c r="F77" s="11"/>
      <c r="G77" s="11"/>
      <c r="H77" s="11"/>
      <c r="I77" s="11"/>
      <c r="J77" s="30"/>
      <c r="K77" s="11"/>
      <c r="L77" s="11"/>
      <c r="M77" s="11"/>
      <c r="N77" s="20"/>
      <c r="O77" s="9"/>
      <c r="P77" s="13">
        <f t="shared" si="12"/>
        <v>0</v>
      </c>
    </row>
    <row r="78" spans="3:16" ht="23.25" x14ac:dyDescent="0.35">
      <c r="C78" s="2" t="s">
        <v>71</v>
      </c>
      <c r="D78" s="10">
        <v>0</v>
      </c>
      <c r="E78" s="11"/>
      <c r="F78" s="11"/>
      <c r="G78" s="11"/>
      <c r="H78" s="11"/>
      <c r="I78" s="11"/>
      <c r="J78" s="30"/>
      <c r="K78" s="11"/>
      <c r="L78" s="11"/>
      <c r="M78" s="11"/>
      <c r="N78" s="20"/>
      <c r="O78" s="9"/>
      <c r="P78" s="13">
        <f t="shared" si="12"/>
        <v>0</v>
      </c>
    </row>
    <row r="79" spans="3:16" ht="23.25" x14ac:dyDescent="0.35">
      <c r="C79" s="3" t="s">
        <v>72</v>
      </c>
      <c r="D79" s="14">
        <v>0</v>
      </c>
      <c r="E79" s="11"/>
      <c r="F79" s="11"/>
      <c r="G79" s="11"/>
      <c r="H79" s="11"/>
      <c r="I79" s="11"/>
      <c r="J79" s="30"/>
      <c r="K79" s="11"/>
      <c r="L79" s="11"/>
      <c r="M79" s="11"/>
      <c r="N79" s="20"/>
      <c r="O79" s="9"/>
      <c r="P79" s="13">
        <f t="shared" si="12"/>
        <v>0</v>
      </c>
    </row>
    <row r="80" spans="3:16" ht="23.25" x14ac:dyDescent="0.35">
      <c r="C80" s="3" t="s">
        <v>73</v>
      </c>
      <c r="D80" s="10">
        <v>0</v>
      </c>
      <c r="E80" s="11"/>
      <c r="F80" s="11"/>
      <c r="G80" s="11"/>
      <c r="H80" s="11"/>
      <c r="I80" s="11"/>
      <c r="J80" s="30"/>
      <c r="K80" s="11"/>
      <c r="L80" s="11"/>
      <c r="M80" s="11"/>
      <c r="N80" s="20"/>
      <c r="O80" s="9"/>
      <c r="P80" s="13">
        <f t="shared" si="12"/>
        <v>0</v>
      </c>
    </row>
    <row r="81" spans="3:18" ht="23.25" x14ac:dyDescent="0.35">
      <c r="C81" s="2" t="s">
        <v>74</v>
      </c>
      <c r="D81" s="10"/>
      <c r="E81" s="11"/>
      <c r="F81" s="11"/>
      <c r="G81" s="11"/>
      <c r="H81" s="11"/>
      <c r="I81" s="11"/>
      <c r="J81" s="30"/>
      <c r="K81" s="11"/>
      <c r="L81" s="11"/>
      <c r="M81" s="11"/>
      <c r="N81" s="11"/>
      <c r="O81" s="9"/>
      <c r="P81" s="13">
        <f t="shared" si="12"/>
        <v>0</v>
      </c>
    </row>
    <row r="82" spans="3:18" ht="23.25" x14ac:dyDescent="0.35">
      <c r="C82" s="3" t="s">
        <v>75</v>
      </c>
      <c r="D82" s="10"/>
      <c r="E82" s="11"/>
      <c r="F82" s="10"/>
      <c r="G82" s="11"/>
      <c r="H82" s="11"/>
      <c r="I82" s="11"/>
      <c r="J82" s="30"/>
      <c r="K82" s="11"/>
      <c r="L82" s="11"/>
      <c r="M82" s="11"/>
      <c r="N82" s="20"/>
      <c r="O82" s="11"/>
      <c r="P82" s="11"/>
      <c r="Q82" s="9"/>
      <c r="R82" s="13"/>
    </row>
    <row r="83" spans="3:18" ht="23.25" x14ac:dyDescent="0.25">
      <c r="C83" s="5" t="s">
        <v>65</v>
      </c>
      <c r="D83" s="21">
        <f>D10+D16+D26+D52+D62</f>
        <v>12310513.949999999</v>
      </c>
      <c r="E83" s="21">
        <f>E10+E16+E26+E52+E62</f>
        <v>15833209.74</v>
      </c>
      <c r="F83" s="21">
        <f t="shared" ref="F83:O83" si="13">F10+F16+F26+F52+F62</f>
        <v>11583559.550000001</v>
      </c>
      <c r="G83" s="21">
        <f t="shared" si="13"/>
        <v>12182298.969999999</v>
      </c>
      <c r="H83" s="21">
        <f t="shared" si="13"/>
        <v>11691553.310000001</v>
      </c>
      <c r="I83" s="21">
        <f t="shared" si="13"/>
        <v>12638673.18</v>
      </c>
      <c r="J83" s="21">
        <f t="shared" si="13"/>
        <v>12405910</v>
      </c>
      <c r="K83" s="21">
        <f t="shared" si="13"/>
        <v>0</v>
      </c>
      <c r="L83" s="21">
        <f t="shared" si="13"/>
        <v>0</v>
      </c>
      <c r="M83" s="21">
        <f t="shared" si="13"/>
        <v>0</v>
      </c>
      <c r="N83" s="21">
        <f t="shared" si="13"/>
        <v>0</v>
      </c>
      <c r="O83" s="21">
        <f t="shared" si="13"/>
        <v>0</v>
      </c>
      <c r="P83" s="21">
        <f>SUM(D83:O83)</f>
        <v>88645718.699999988</v>
      </c>
    </row>
    <row r="84" spans="3:18" ht="15.75" x14ac:dyDescent="0.25">
      <c r="C84" s="44" t="s">
        <v>97</v>
      </c>
    </row>
    <row r="85" spans="3:18" ht="15.75" x14ac:dyDescent="0.25">
      <c r="C85" s="44" t="s">
        <v>98</v>
      </c>
    </row>
    <row r="86" spans="3:18" ht="15.75" x14ac:dyDescent="0.25">
      <c r="C86" s="44" t="s">
        <v>106</v>
      </c>
    </row>
    <row r="87" spans="3:18" ht="15.75" x14ac:dyDescent="0.25">
      <c r="C87" s="44"/>
    </row>
    <row r="88" spans="3:18" ht="15.75" x14ac:dyDescent="0.25">
      <c r="C88" s="45" t="s">
        <v>99</v>
      </c>
    </row>
    <row r="89" spans="3:18" ht="15.75" x14ac:dyDescent="0.25">
      <c r="C89" s="46" t="s">
        <v>100</v>
      </c>
    </row>
    <row r="90" spans="3:18" ht="26.25" x14ac:dyDescent="0.4">
      <c r="C90" s="46" t="s">
        <v>101</v>
      </c>
      <c r="I90" s="35"/>
      <c r="J90" s="35"/>
      <c r="K90" s="35"/>
    </row>
    <row r="91" spans="3:18" ht="26.25" x14ac:dyDescent="0.4">
      <c r="C91" s="46" t="s">
        <v>102</v>
      </c>
      <c r="I91" s="35"/>
      <c r="J91" s="35"/>
      <c r="K91" s="35"/>
    </row>
    <row r="92" spans="3:18" ht="26.25" x14ac:dyDescent="0.4">
      <c r="C92" s="46" t="s">
        <v>103</v>
      </c>
      <c r="I92" s="35"/>
      <c r="J92" s="35"/>
      <c r="K92" s="35"/>
    </row>
    <row r="93" spans="3:18" ht="15.75" x14ac:dyDescent="0.25">
      <c r="C93" s="46" t="s">
        <v>104</v>
      </c>
    </row>
    <row r="94" spans="3:18" ht="15.75" x14ac:dyDescent="0.25">
      <c r="C94" s="46" t="s">
        <v>105</v>
      </c>
    </row>
    <row r="98" spans="7:7" ht="26.25" x14ac:dyDescent="0.4">
      <c r="G98" s="34" t="s">
        <v>93</v>
      </c>
    </row>
    <row r="99" spans="7:7" ht="26.25" x14ac:dyDescent="0.4">
      <c r="G99" s="35" t="s">
        <v>96</v>
      </c>
    </row>
    <row r="100" spans="7:7" ht="26.25" x14ac:dyDescent="0.4">
      <c r="G100" s="35" t="s">
        <v>95</v>
      </c>
    </row>
  </sheetData>
  <mergeCells count="5">
    <mergeCell ref="C3:P3"/>
    <mergeCell ref="C4:P4"/>
    <mergeCell ref="C5:P5"/>
    <mergeCell ref="C6:P6"/>
    <mergeCell ref="C7:P7"/>
  </mergeCells>
  <pageMargins left="0.27" right="0.12" top="0.57999999999999996" bottom="0.55000000000000004" header="0.3" footer="0.3"/>
  <pageSetup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Luis Liberato</cp:lastModifiedBy>
  <cp:lastPrinted>2023-08-01T15:25:52Z</cp:lastPrinted>
  <dcterms:created xsi:type="dcterms:W3CDTF">2021-07-29T18:58:50Z</dcterms:created>
  <dcterms:modified xsi:type="dcterms:W3CDTF">2023-08-24T13:01:44Z</dcterms:modified>
</cp:coreProperties>
</file>