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JECUCION JULIO 2021\"/>
    </mc:Choice>
  </mc:AlternateContent>
  <bookViews>
    <workbookView xWindow="-120" yWindow="-120" windowWidth="20730" windowHeight="11160" tabRatio="840" activeTab="1"/>
  </bookViews>
  <sheets>
    <sheet name="TODOS LOS MESES" sheetId="13" r:id="rId1"/>
    <sheet name="% EJECUCION" sheetId="14" r:id="rId2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13" l="1"/>
  <c r="E25" i="13"/>
  <c r="E59" i="13"/>
  <c r="E48" i="13"/>
  <c r="E46" i="13"/>
  <c r="E24" i="13"/>
  <c r="L14" i="13" l="1"/>
  <c r="M14" i="13"/>
  <c r="N14" i="13"/>
  <c r="O14" i="13"/>
  <c r="P14" i="13"/>
  <c r="Q14" i="13"/>
  <c r="L31" i="13"/>
  <c r="M31" i="13"/>
  <c r="N31" i="13"/>
  <c r="O31" i="13"/>
  <c r="P31" i="13"/>
  <c r="Q31" i="13"/>
  <c r="L67" i="13"/>
  <c r="M67" i="13"/>
  <c r="N67" i="13"/>
  <c r="O67" i="13"/>
  <c r="P67" i="13"/>
  <c r="Q67" i="13"/>
  <c r="L76" i="13"/>
  <c r="M76" i="13"/>
  <c r="N76" i="13"/>
  <c r="O76" i="13"/>
  <c r="P76" i="13"/>
  <c r="Q76" i="13"/>
  <c r="G17" i="14"/>
  <c r="G18" i="14"/>
  <c r="G19" i="14"/>
  <c r="G16" i="14"/>
  <c r="E17" i="14"/>
  <c r="E18" i="14"/>
  <c r="E19" i="14"/>
  <c r="E20" i="14"/>
  <c r="E16" i="14"/>
  <c r="D20" i="14"/>
  <c r="K76" i="13"/>
  <c r="J76" i="13"/>
  <c r="I76" i="13"/>
  <c r="H76" i="13"/>
  <c r="G76" i="13"/>
  <c r="F76" i="13"/>
  <c r="K67" i="13"/>
  <c r="J67" i="13"/>
  <c r="I67" i="13"/>
  <c r="H67" i="13"/>
  <c r="G67" i="13"/>
  <c r="F67" i="13"/>
  <c r="K31" i="13"/>
  <c r="J31" i="13"/>
  <c r="I31" i="13"/>
  <c r="H31" i="13"/>
  <c r="G31" i="13"/>
  <c r="F31" i="13"/>
  <c r="K14" i="13"/>
  <c r="J14" i="13"/>
  <c r="I14" i="13"/>
  <c r="H14" i="13"/>
  <c r="G14" i="13"/>
  <c r="F14" i="13"/>
  <c r="L77" i="13" l="1"/>
  <c r="Q77" i="13"/>
  <c r="M77" i="13"/>
  <c r="P77" i="13"/>
  <c r="O77" i="13"/>
  <c r="N77" i="13"/>
  <c r="E75" i="13"/>
  <c r="E74" i="13"/>
  <c r="S74" i="13" s="1"/>
  <c r="E73" i="13"/>
  <c r="E72" i="13"/>
  <c r="S72" i="13" s="1"/>
  <c r="E71" i="13"/>
  <c r="E70" i="13"/>
  <c r="E68" i="13"/>
  <c r="E66" i="13"/>
  <c r="S66" i="13" s="1"/>
  <c r="E65" i="13"/>
  <c r="E64" i="13"/>
  <c r="E63" i="13"/>
  <c r="E62" i="13"/>
  <c r="S62" i="13" s="1"/>
  <c r="E61" i="13"/>
  <c r="E60" i="13"/>
  <c r="E58" i="13"/>
  <c r="E57" i="13"/>
  <c r="S57" i="13" s="1"/>
  <c r="E56" i="13"/>
  <c r="E55" i="13"/>
  <c r="S55" i="13" s="1"/>
  <c r="E54" i="13"/>
  <c r="E53" i="13"/>
  <c r="E52" i="13"/>
  <c r="E51" i="13"/>
  <c r="E50" i="13"/>
  <c r="E49" i="13"/>
  <c r="E47" i="13"/>
  <c r="E45" i="13"/>
  <c r="E44" i="13"/>
  <c r="E43" i="13"/>
  <c r="S43" i="13" s="1"/>
  <c r="E42" i="13"/>
  <c r="E41" i="13"/>
  <c r="S41" i="13" s="1"/>
  <c r="E40" i="13"/>
  <c r="E39" i="13"/>
  <c r="E38" i="13"/>
  <c r="E37" i="13"/>
  <c r="E36" i="13"/>
  <c r="E35" i="13"/>
  <c r="E34" i="13"/>
  <c r="E33" i="13"/>
  <c r="E32" i="13"/>
  <c r="E30" i="13"/>
  <c r="E29" i="13"/>
  <c r="E28" i="13"/>
  <c r="E27" i="13"/>
  <c r="E23" i="13"/>
  <c r="E22" i="13"/>
  <c r="E21" i="13"/>
  <c r="E20" i="13"/>
  <c r="S18" i="13"/>
  <c r="E17" i="13"/>
  <c r="E16" i="13"/>
  <c r="E15" i="13"/>
  <c r="E13" i="13"/>
  <c r="E12" i="13"/>
  <c r="E11" i="13"/>
  <c r="E10" i="13"/>
  <c r="E9" i="13"/>
  <c r="E8" i="13"/>
  <c r="E7" i="13"/>
  <c r="E6" i="13"/>
  <c r="D76" i="13"/>
  <c r="D67" i="13"/>
  <c r="D31" i="13"/>
  <c r="D14" i="13"/>
  <c r="C76" i="13"/>
  <c r="C67" i="13"/>
  <c r="C31" i="13"/>
  <c r="C14" i="13"/>
  <c r="E14" i="13" l="1"/>
  <c r="E31" i="13"/>
  <c r="E67" i="13"/>
  <c r="E76" i="13"/>
  <c r="D77" i="13"/>
  <c r="I77" i="13"/>
  <c r="F77" i="13"/>
  <c r="J77" i="13"/>
  <c r="H77" i="13"/>
  <c r="K77" i="13"/>
  <c r="G77" i="13"/>
  <c r="C77" i="13"/>
  <c r="R75" i="13"/>
  <c r="S75" i="13" s="1"/>
  <c r="R56" i="13"/>
  <c r="S56" i="13" s="1"/>
  <c r="R27" i="13"/>
  <c r="S27" i="13" s="1"/>
  <c r="R19" i="13"/>
  <c r="S19" i="13" s="1"/>
  <c r="R22" i="13" l="1"/>
  <c r="S22" i="13" s="1"/>
  <c r="F20" i="14" l="1"/>
  <c r="G20" i="14" s="1"/>
  <c r="R26" i="13" l="1"/>
  <c r="S26" i="13" s="1"/>
  <c r="R70" i="13" l="1"/>
  <c r="S70" i="13" s="1"/>
  <c r="R7" i="13"/>
  <c r="S7" i="13" s="1"/>
  <c r="R9" i="13"/>
  <c r="S9" i="13" s="1"/>
  <c r="R10" i="13"/>
  <c r="S10" i="13" s="1"/>
  <c r="R8" i="13"/>
  <c r="S8" i="13" s="1"/>
  <c r="R11" i="13"/>
  <c r="S11" i="13" s="1"/>
  <c r="R12" i="13"/>
  <c r="S12" i="13" s="1"/>
  <c r="R13" i="13"/>
  <c r="S13" i="13" s="1"/>
  <c r="R15" i="13"/>
  <c r="R16" i="13"/>
  <c r="S16" i="13" s="1"/>
  <c r="R17" i="13"/>
  <c r="S17" i="13" s="1"/>
  <c r="R20" i="13"/>
  <c r="S20" i="13" s="1"/>
  <c r="R21" i="13"/>
  <c r="S21" i="13" s="1"/>
  <c r="R23" i="13"/>
  <c r="S23" i="13" s="1"/>
  <c r="R28" i="13"/>
  <c r="S28" i="13" s="1"/>
  <c r="R29" i="13"/>
  <c r="S29" i="13" s="1"/>
  <c r="R30" i="13"/>
  <c r="S30" i="13" s="1"/>
  <c r="R32" i="13"/>
  <c r="R33" i="13"/>
  <c r="S33" i="13" s="1"/>
  <c r="R34" i="13"/>
  <c r="S34" i="13" s="1"/>
  <c r="R35" i="13"/>
  <c r="S35" i="13" s="1"/>
  <c r="R36" i="13"/>
  <c r="S36" i="13" s="1"/>
  <c r="R37" i="13"/>
  <c r="S37" i="13" s="1"/>
  <c r="R38" i="13"/>
  <c r="S38" i="13" s="1"/>
  <c r="R39" i="13"/>
  <c r="S39" i="13" s="1"/>
  <c r="R40" i="13"/>
  <c r="S40" i="13" s="1"/>
  <c r="R42" i="13"/>
  <c r="S42" i="13" s="1"/>
  <c r="R44" i="13"/>
  <c r="S44" i="13" s="1"/>
  <c r="R45" i="13"/>
  <c r="S45" i="13" s="1"/>
  <c r="R47" i="13"/>
  <c r="S47" i="13" s="1"/>
  <c r="R49" i="13"/>
  <c r="S49" i="13" s="1"/>
  <c r="R50" i="13"/>
  <c r="S50" i="13" s="1"/>
  <c r="R51" i="13"/>
  <c r="S51" i="13" s="1"/>
  <c r="R52" i="13"/>
  <c r="S52" i="13" s="1"/>
  <c r="R53" i="13"/>
  <c r="S53" i="13" s="1"/>
  <c r="R54" i="13"/>
  <c r="S54" i="13" s="1"/>
  <c r="R58" i="13"/>
  <c r="S58" i="13" s="1"/>
  <c r="R60" i="13"/>
  <c r="S60" i="13" s="1"/>
  <c r="R61" i="13"/>
  <c r="S61" i="13" s="1"/>
  <c r="R63" i="13"/>
  <c r="S63" i="13" s="1"/>
  <c r="R64" i="13"/>
  <c r="S64" i="13" s="1"/>
  <c r="R65" i="13"/>
  <c r="S65" i="13" s="1"/>
  <c r="R68" i="13"/>
  <c r="R71" i="13"/>
  <c r="S71" i="13" s="1"/>
  <c r="R73" i="13"/>
  <c r="S73" i="13" s="1"/>
  <c r="R67" i="13" l="1"/>
  <c r="S32" i="13"/>
  <c r="S67" i="13" s="1"/>
  <c r="R76" i="13"/>
  <c r="S68" i="13"/>
  <c r="S76" i="13" s="1"/>
  <c r="R31" i="13"/>
  <c r="S15" i="13"/>
  <c r="S31" i="13" s="1"/>
  <c r="R6" i="13" l="1"/>
  <c r="R14" i="13" l="1"/>
  <c r="R77" i="13" s="1"/>
  <c r="S6" i="13"/>
  <c r="S14" i="13" s="1"/>
  <c r="S77" i="13" s="1"/>
  <c r="C20" i="14"/>
  <c r="E77" i="13"/>
</calcChain>
</file>

<file path=xl/sharedStrings.xml><?xml version="1.0" encoding="utf-8"?>
<sst xmlns="http://schemas.openxmlformats.org/spreadsheetml/2006/main" count="200" uniqueCount="187">
  <si>
    <t>2.1.1.2.04</t>
  </si>
  <si>
    <t>2.2.1.3.01</t>
  </si>
  <si>
    <t>2.2.1.6.01</t>
  </si>
  <si>
    <t>2.2.1.7.01</t>
  </si>
  <si>
    <t>2.2.3.1.01</t>
  </si>
  <si>
    <t>2.2.5.3.04</t>
  </si>
  <si>
    <t>2.3.1.1.01</t>
  </si>
  <si>
    <t>2.3.7.1.01</t>
  </si>
  <si>
    <t>CUENTAS</t>
  </si>
  <si>
    <t>DESCRIPCION</t>
  </si>
  <si>
    <t>Alimentos y bebidas para personas</t>
  </si>
  <si>
    <t>Alquiler de equipo de oficina y muebles</t>
  </si>
  <si>
    <t>Viáticos dentro del país</t>
  </si>
  <si>
    <t>Agua</t>
  </si>
  <si>
    <t>Energía eléctrica</t>
  </si>
  <si>
    <t>Sueldos al personal por servicios especiales</t>
  </si>
  <si>
    <t>Gasolina</t>
  </si>
  <si>
    <t>EJECUTADO</t>
  </si>
  <si>
    <t>2.1.5.1.01</t>
  </si>
  <si>
    <t>2.1.5.3.01</t>
  </si>
  <si>
    <t>Contribuciones al Seguro de Riesgo Laboral (ARL)</t>
  </si>
  <si>
    <t>Contribuciones al Seguro de Salud (SENASA)</t>
  </si>
  <si>
    <t>2.1.1.1.12</t>
  </si>
  <si>
    <t>Sueldo fijo por cargo personal militar</t>
  </si>
  <si>
    <t>2.1.2.2.13</t>
  </si>
  <si>
    <t>Incentivo por riesgo laboral al personal militar y policial</t>
  </si>
  <si>
    <t>"Todo por la Patria"</t>
  </si>
  <si>
    <t>SERVICIO NACIONAL DE PROTECCION AMBIENTAL</t>
  </si>
  <si>
    <t>Lic. JORGE ANT. COLLADO CRUZ,</t>
  </si>
  <si>
    <t>Teléfono local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</si>
  <si>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</si>
  <si>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</si>
  <si>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</si>
  <si>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</si>
  <si>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</si>
  <si>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</si>
  <si>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</si>
  <si>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</si>
  <si>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</si>
  <si>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</si>
  <si>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 xml:space="preserve">PRESUPUESTO </t>
  </si>
  <si>
    <t>VIGENTE</t>
  </si>
  <si>
    <t>DISPONIBLE</t>
  </si>
  <si>
    <t>2.1.1.4.01</t>
  </si>
  <si>
    <t>Sueldo Anual No. 13</t>
  </si>
  <si>
    <t>2.1.1.5.04</t>
  </si>
  <si>
    <t>Proporción de Vacaciones no disfrutadas</t>
  </si>
  <si>
    <t>TOTAL RD$</t>
  </si>
  <si>
    <t>2.2.3.2.01</t>
  </si>
  <si>
    <t>Viáticos fuera del país</t>
  </si>
  <si>
    <t>2.2.6.2.01</t>
  </si>
  <si>
    <t>Seguros de Bienes Muebles</t>
  </si>
  <si>
    <t>2.3.1.4.01.</t>
  </si>
  <si>
    <t>Madera, corcho y sus manufacturas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</si>
  <si>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</si>
  <si>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</si>
  <si>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</si>
  <si>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</si>
  <si>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</si>
  <si>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</si>
  <si>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</si>
  <si>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</si>
  <si>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</si>
  <si>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Productos de papel y cartón</t>
  </si>
  <si>
    <t>2.3.3.3.01</t>
  </si>
  <si>
    <t>Productos de Arte Gráfica</t>
  </si>
  <si>
    <t>2.3.4.1.01</t>
  </si>
  <si>
    <t>Productos medicinales para uso humano</t>
  </si>
  <si>
    <t>2.3.5.3.01</t>
  </si>
  <si>
    <t>2.3.5.5.01</t>
  </si>
  <si>
    <t>2.3.6.1.01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</si>
  <si>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</si>
  <si>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</si>
  <si>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</si>
  <si>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</si>
  <si>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</si>
  <si>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</si>
  <si>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2.3.6.3.04</t>
  </si>
  <si>
    <t>Herramientas menores</t>
  </si>
  <si>
    <t>2.3.6.4.04</t>
  </si>
  <si>
    <t>Piedra, arcilla y arena</t>
  </si>
  <si>
    <t>2.3.7.2.06</t>
  </si>
  <si>
    <t>Pinturas, lacas, barnices, diluyentes y absorbentes para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</si>
  <si>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</si>
  <si>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</si>
  <si>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</si>
  <si>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</si>
  <si>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</si>
  <si>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</si>
  <si>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2.3.9.8.01</t>
  </si>
  <si>
    <t>Otros Repuestos y Ascesorios Menores</t>
  </si>
  <si>
    <t>2.3.9.9.01</t>
  </si>
  <si>
    <t>Productos y Utiles Varios n.i.p</t>
  </si>
  <si>
    <t>2.6.1.1.01</t>
  </si>
  <si>
    <t>Muebles, equipos de oficina y estanteria</t>
  </si>
  <si>
    <t>2.6.1.2.01</t>
  </si>
  <si>
    <t>Muebles de Alojamiento</t>
  </si>
  <si>
    <t>2.6.1.3.01</t>
  </si>
  <si>
    <t>2.6.1.4.01</t>
  </si>
  <si>
    <t>Llantas y Neumaticos</t>
  </si>
  <si>
    <t>Artículos de Plástico</t>
  </si>
  <si>
    <t>Productos de Cemento</t>
  </si>
  <si>
    <t xml:space="preserve">        REPUBLICA DOMINICANA</t>
  </si>
  <si>
    <t>OBJETO</t>
  </si>
  <si>
    <t>MODIFICACIONES</t>
  </si>
  <si>
    <t>%</t>
  </si>
  <si>
    <t>APROBADO</t>
  </si>
  <si>
    <t>PRESUPUESTARIAS</t>
  </si>
  <si>
    <t>DE EJECUCION</t>
  </si>
  <si>
    <t>Renumeraciones y Contribuciones</t>
  </si>
  <si>
    <t>Contratación de Servicios</t>
  </si>
  <si>
    <t>Materiales y Suministros</t>
  </si>
  <si>
    <t>Bienes Muebles, Inmuebles e Int.</t>
  </si>
  <si>
    <t>TOTALES RD$</t>
  </si>
  <si>
    <t>Preparado por:</t>
  </si>
  <si>
    <t>Revisado por:</t>
  </si>
  <si>
    <t>Enc. del Dpto. de Contabilidad , SENPA</t>
  </si>
  <si>
    <t>Director Financiero, SENPA.</t>
  </si>
  <si>
    <t>2.2.8.7.05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</si>
  <si>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JORGE ANT. COLLADO CRUZ,</t>
  </si>
  <si>
    <t>2.1.1.2.08</t>
  </si>
  <si>
    <t>Personal de Carácter Temporal</t>
  </si>
  <si>
    <t xml:space="preserve">Servicios de informática y sistemas computarizados </t>
  </si>
  <si>
    <t>2.3.6.3.06</t>
  </si>
  <si>
    <t>2.6.5.2.01</t>
  </si>
  <si>
    <t>Accesorios de Metal</t>
  </si>
  <si>
    <t>Maquinaria y Equipo Industrial</t>
  </si>
  <si>
    <t>Teniente Coronel Contador, F.A.R.D.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</si>
  <si>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Teniente Coronel Contador, F.A.R.D.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</si>
  <si>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Enc. Del Dpto. De Contabilidad </t>
    </r>
    <r>
      <rPr>
        <b/>
        <sz val="16"/>
        <color theme="1"/>
        <rFont val="Times New Roman"/>
        <family val="1"/>
      </rPr>
      <t>(SENPA)</t>
    </r>
  </si>
  <si>
    <t>2.2.8.7.06</t>
  </si>
  <si>
    <t>Otros Servicios Tecnicos Profesionales</t>
  </si>
  <si>
    <t>Equipo Computacional</t>
  </si>
  <si>
    <t xml:space="preserve">            "Todo por la Patria"</t>
  </si>
  <si>
    <t>2.2.8.7.04</t>
  </si>
  <si>
    <t>Servicio de Capacitacion</t>
  </si>
  <si>
    <t>2.2.7.1.04</t>
  </si>
  <si>
    <t>2.2.7.2.06</t>
  </si>
  <si>
    <t>Mantenimiento y Reparacion de Equipos de Transporte</t>
  </si>
  <si>
    <t>Mayor Contador, F.A.R.D.</t>
  </si>
  <si>
    <t xml:space="preserve"> Lic. ROLANDO BETANCOURT CAMBUMBA,</t>
  </si>
  <si>
    <t>2.2.2.1.01</t>
  </si>
  <si>
    <t>Publicidad y Propaganda</t>
  </si>
  <si>
    <t>2.2.2.2.01</t>
  </si>
  <si>
    <t>Impresión, Encuadernacion y Rotulacion</t>
  </si>
  <si>
    <t>2.2.7.2.99</t>
  </si>
  <si>
    <t>Otros Servicios de Mantenimiento, Reparacion, Desmont.</t>
  </si>
  <si>
    <t>2.3.7.1.05</t>
  </si>
  <si>
    <t>Aceites y Grasas</t>
  </si>
  <si>
    <t>2.3.7.2.03</t>
  </si>
  <si>
    <t>Productos Quimicos de Uso Personal y laboratorio</t>
  </si>
  <si>
    <t>2.6.5.6.01</t>
  </si>
  <si>
    <t>Equipo de Generacion Electrica</t>
  </si>
  <si>
    <t>Electrodomésticos</t>
  </si>
  <si>
    <t>2.3.9.3.01</t>
  </si>
  <si>
    <t>Utiles Menores Medicos Quirurgicos</t>
  </si>
  <si>
    <t>2.3.9.9.04</t>
  </si>
  <si>
    <t>Productos y Utiles de Defensa y Seguridad</t>
  </si>
  <si>
    <t>2.3.7.2.05</t>
  </si>
  <si>
    <t>Insecticidas, Fumigantes y Otros</t>
  </si>
  <si>
    <t>PRESUPUESTARIA</t>
  </si>
  <si>
    <t>2.3.5.2.01</t>
  </si>
  <si>
    <t>Articulos de cuero</t>
  </si>
  <si>
    <t>2.3.5.4.01</t>
  </si>
  <si>
    <t>Articulos de Caucho</t>
  </si>
  <si>
    <t>2.6.5.5.01</t>
  </si>
  <si>
    <t>Equipo de Comunicación, Telecomunicacion y Señalamiento</t>
  </si>
  <si>
    <t>2.6.2.1.01</t>
  </si>
  <si>
    <t>Equipos y Aparatos Audiovisuales</t>
  </si>
  <si>
    <t>MODIFICACION</t>
  </si>
  <si>
    <t xml:space="preserve">BALANCE </t>
  </si>
  <si>
    <t>SEPT.</t>
  </si>
  <si>
    <t>OCT.</t>
  </si>
  <si>
    <t>NOV.</t>
  </si>
  <si>
    <t>DIC.</t>
  </si>
  <si>
    <t>2.3.7.2.99</t>
  </si>
  <si>
    <t>Otros Productos Quimicos y Conexos</t>
  </si>
  <si>
    <t>EJECUCION PRESUPUESTARIA CONSOLIDADA DEL 01/01 AL 31 DE JULIO DEL AÑO 2021</t>
  </si>
  <si>
    <t>EJECUCION PRESUPUESTARIA CONSOLIDADA DEL 01/01 AL 31 DE JULIO DEL AÑO 2021.</t>
  </si>
  <si>
    <t>AL 31/07/2021</t>
  </si>
  <si>
    <t>2.2.7.1.01</t>
  </si>
  <si>
    <t>Reparacion y Mantenimientos Menores en Edificaciones</t>
  </si>
  <si>
    <t>Productos de Yeso</t>
  </si>
  <si>
    <t>2.3.6.1.04</t>
  </si>
  <si>
    <t>2.3.6.2.02</t>
  </si>
  <si>
    <t>Proiductos de Loza</t>
  </si>
  <si>
    <t>Mantenimiento y Reparacion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</si>
</sst>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99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164" fontId="3" fillId="0" borderId="0" xfId="1" applyFont="1"/>
    <xf numFmtId="164" fontId="2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39" fontId="14" fillId="0" borderId="1" xfId="1" applyNumberFormat="1" applyFont="1" applyBorder="1"/>
    <xf numFmtId="39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9" fontId="9" fillId="0" borderId="1" xfId="1" applyNumberFormat="1" applyFont="1" applyBorder="1"/>
    <xf numFmtId="39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39" fontId="8" fillId="3" borderId="1" xfId="1" applyNumberFormat="1" applyFont="1" applyFill="1" applyBorder="1"/>
    <xf numFmtId="0" fontId="15" fillId="0" borderId="0" xfId="0" applyFont="1"/>
    <xf numFmtId="39" fontId="16" fillId="0" borderId="1" xfId="1" applyNumberFormat="1" applyFont="1" applyBorder="1"/>
    <xf numFmtId="39" fontId="8" fillId="3" borderId="1" xfId="1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1" applyFont="1"/>
    <xf numFmtId="164" fontId="2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0" fontId="0" fillId="0" borderId="1" xfId="37" applyNumberFormat="1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164" fontId="21" fillId="0" borderId="1" xfId="1" applyFont="1" applyBorder="1"/>
    <xf numFmtId="164" fontId="20" fillId="0" borderId="1" xfId="1" applyFont="1" applyBorder="1"/>
    <xf numFmtId="0" fontId="20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39" fontId="14" fillId="0" borderId="0" xfId="1" applyNumberFormat="1" applyFont="1" applyBorder="1"/>
    <xf numFmtId="164" fontId="3" fillId="0" borderId="0" xfId="1" applyFont="1" applyBorder="1"/>
    <xf numFmtId="164" fontId="2" fillId="0" borderId="0" xfId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39" fontId="5" fillId="0" borderId="0" xfId="1" applyNumberFormat="1" applyFont="1" applyBorder="1" applyAlignment="1"/>
    <xf numFmtId="0" fontId="14" fillId="0" borderId="0" xfId="0" applyFont="1" applyBorder="1"/>
    <xf numFmtId="0" fontId="9" fillId="0" borderId="0" xfId="0" applyFont="1" applyBorder="1"/>
    <xf numFmtId="10" fontId="20" fillId="0" borderId="1" xfId="37" applyNumberFormat="1" applyFont="1" applyBorder="1" applyAlignment="1">
      <alignment horizontal="center"/>
    </xf>
    <xf numFmtId="43" fontId="9" fillId="0" borderId="1" xfId="1" applyNumberFormat="1" applyFont="1" applyBorder="1" applyAlignment="1">
      <alignment horizontal="right"/>
    </xf>
    <xf numFmtId="39" fontId="14" fillId="0" borderId="1" xfId="1" applyNumberFormat="1" applyFont="1" applyBorder="1" applyAlignment="1">
      <alignment horizontal="right"/>
    </xf>
    <xf numFmtId="164" fontId="1" fillId="0" borderId="1" xfId="1" applyFont="1" applyBorder="1"/>
    <xf numFmtId="164" fontId="1" fillId="0" borderId="1" xfId="1" applyFont="1" applyBorder="1" applyAlignment="1">
      <alignment horizontal="center"/>
    </xf>
    <xf numFmtId="10" fontId="1" fillId="0" borderId="1" xfId="37" applyNumberFormat="1" applyFont="1" applyBorder="1" applyAlignment="1">
      <alignment horizontal="center"/>
    </xf>
    <xf numFmtId="4" fontId="20" fillId="0" borderId="0" xfId="0" applyNumberFormat="1" applyFont="1"/>
    <xf numFmtId="0" fontId="7" fillId="0" borderId="1" xfId="0" applyFont="1" applyBorder="1"/>
    <xf numFmtId="39" fontId="9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" fillId="0" borderId="0" xfId="1" applyFont="1" applyFill="1"/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/>
    <xf numFmtId="0" fontId="2" fillId="0" borderId="0" xfId="0" applyFont="1" applyFill="1"/>
    <xf numFmtId="0" fontId="12" fillId="0" borderId="0" xfId="0" applyFont="1" applyFill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39" fontId="8" fillId="0" borderId="0" xfId="1" applyNumberFormat="1" applyFont="1" applyFill="1" applyBorder="1" applyAlignment="1">
      <alignment horizontal="right"/>
    </xf>
    <xf numFmtId="164" fontId="20" fillId="0" borderId="1" xfId="1" applyFont="1" applyBorder="1" applyAlignment="1">
      <alignment horizontal="center"/>
    </xf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9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3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" builtinId="3"/>
    <cellStyle name="Normal" xfId="0" builtinId="0"/>
    <cellStyle name="Normal 2" xfId="36"/>
    <cellStyle name="Porcentaje" xfId="37" builtinId="5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28575</xdr:rowOff>
    </xdr:from>
    <xdr:to>
      <xdr:col>4</xdr:col>
      <xdr:colOff>590550</xdr:colOff>
      <xdr:row>5</xdr:row>
      <xdr:rowOff>133350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3600450" y="28575"/>
          <a:ext cx="1905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topLeftCell="A64" zoomScale="80" zoomScaleNormal="80" workbookViewId="0">
      <selection activeCell="A87" sqref="A87:H87"/>
    </sheetView>
  </sheetViews>
  <sheetFormatPr baseColWidth="10" defaultColWidth="11.42578125" defaultRowHeight="15" x14ac:dyDescent="0.25"/>
  <cols>
    <col min="1" max="1" width="10.5703125" style="1" customWidth="1"/>
    <col min="2" max="2" width="58.28515625" style="8" customWidth="1"/>
    <col min="3" max="3" width="17.42578125" style="1" customWidth="1"/>
    <col min="4" max="5" width="20.85546875" style="1" customWidth="1"/>
    <col min="6" max="6" width="18.140625" style="1" customWidth="1"/>
    <col min="7" max="7" width="14.7109375" style="6" customWidth="1"/>
    <col min="8" max="8" width="15" style="6" customWidth="1"/>
    <col min="9" max="9" width="15.140625" style="6" customWidth="1"/>
    <col min="10" max="10" width="17.140625" style="6" customWidth="1"/>
    <col min="11" max="11" width="17.28515625" style="6" customWidth="1"/>
    <col min="12" max="12" width="16.85546875" style="6" customWidth="1"/>
    <col min="13" max="13" width="11.28515625" style="6" customWidth="1"/>
    <col min="14" max="14" width="8.7109375" style="6" customWidth="1"/>
    <col min="15" max="15" width="8" style="6" customWidth="1"/>
    <col min="16" max="16" width="9.140625" style="6" customWidth="1"/>
    <col min="17" max="17" width="8" style="6" customWidth="1"/>
    <col min="18" max="18" width="16.28515625" style="6" customWidth="1"/>
    <col min="19" max="19" width="20.42578125" style="6" customWidth="1"/>
    <col min="20" max="20" width="16.5703125" style="6" customWidth="1"/>
    <col min="21" max="21" width="23.85546875" style="6" customWidth="1"/>
    <col min="22" max="22" width="14.85546875" style="6" bestFit="1" customWidth="1"/>
    <col min="23" max="16384" width="11.42578125" style="1"/>
  </cols>
  <sheetData>
    <row r="1" spans="1:22" ht="20.25" x14ac:dyDescent="0.3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4"/>
    </row>
    <row r="2" spans="1:22" x14ac:dyDescent="0.25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"/>
    </row>
    <row r="3" spans="1:22" ht="15.75" x14ac:dyDescent="0.25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7"/>
    </row>
    <row r="4" spans="1:22" s="8" customFormat="1" x14ac:dyDescent="0.25">
      <c r="A4" s="89" t="s">
        <v>8</v>
      </c>
      <c r="B4" s="89" t="s">
        <v>9</v>
      </c>
      <c r="C4" s="76" t="s">
        <v>30</v>
      </c>
      <c r="D4" s="76" t="s">
        <v>169</v>
      </c>
      <c r="E4" s="76" t="s">
        <v>30</v>
      </c>
      <c r="F4" s="88" t="s">
        <v>31</v>
      </c>
      <c r="G4" s="88" t="s">
        <v>32</v>
      </c>
      <c r="H4" s="88" t="s">
        <v>33</v>
      </c>
      <c r="I4" s="88" t="s">
        <v>34</v>
      </c>
      <c r="J4" s="88" t="s">
        <v>35</v>
      </c>
      <c r="K4" s="88" t="s">
        <v>36</v>
      </c>
      <c r="L4" s="80" t="s">
        <v>37</v>
      </c>
      <c r="M4" s="80" t="s">
        <v>38</v>
      </c>
      <c r="N4" s="80" t="s">
        <v>171</v>
      </c>
      <c r="O4" s="80" t="s">
        <v>172</v>
      </c>
      <c r="P4" s="80" t="s">
        <v>173</v>
      </c>
      <c r="Q4" s="80" t="s">
        <v>174</v>
      </c>
      <c r="R4" s="76" t="s">
        <v>39</v>
      </c>
      <c r="S4" s="76" t="s">
        <v>170</v>
      </c>
      <c r="T4" s="6"/>
    </row>
    <row r="5" spans="1:22" s="8" customFormat="1" x14ac:dyDescent="0.25">
      <c r="A5" s="89"/>
      <c r="B5" s="89"/>
      <c r="C5" s="77" t="s">
        <v>106</v>
      </c>
      <c r="D5" s="77" t="s">
        <v>160</v>
      </c>
      <c r="E5" s="77" t="s">
        <v>41</v>
      </c>
      <c r="F5" s="88"/>
      <c r="G5" s="88"/>
      <c r="H5" s="88"/>
      <c r="I5" s="88"/>
      <c r="J5" s="88"/>
      <c r="K5" s="88"/>
      <c r="L5" s="81"/>
      <c r="M5" s="81"/>
      <c r="N5" s="81"/>
      <c r="O5" s="81"/>
      <c r="P5" s="81"/>
      <c r="Q5" s="81"/>
      <c r="R5" s="77" t="s">
        <v>17</v>
      </c>
      <c r="S5" s="77" t="s">
        <v>42</v>
      </c>
      <c r="T5" s="6"/>
    </row>
    <row r="6" spans="1:22" ht="15.75" x14ac:dyDescent="0.25">
      <c r="A6" s="9" t="s">
        <v>22</v>
      </c>
      <c r="B6" s="10" t="s">
        <v>23</v>
      </c>
      <c r="C6" s="11">
        <v>59300000</v>
      </c>
      <c r="D6" s="11">
        <v>1575000</v>
      </c>
      <c r="E6" s="11">
        <f t="shared" ref="E6:E13" si="0">+C6+D6</f>
        <v>60875000</v>
      </c>
      <c r="F6" s="11">
        <v>4956000</v>
      </c>
      <c r="G6" s="11">
        <v>4962000</v>
      </c>
      <c r="H6" s="11">
        <v>4875000</v>
      </c>
      <c r="I6" s="11">
        <v>4927000</v>
      </c>
      <c r="J6" s="11">
        <v>4903500</v>
      </c>
      <c r="K6" s="11">
        <v>5140500</v>
      </c>
      <c r="L6" s="11">
        <v>5307000</v>
      </c>
      <c r="M6" s="11"/>
      <c r="N6" s="55"/>
      <c r="O6" s="11"/>
      <c r="P6" s="11"/>
      <c r="Q6" s="11"/>
      <c r="R6" s="11">
        <f t="shared" ref="R6:R13" si="1">+(F6+G6+H6+I6+J6+K6+L6+M6+N6+O6+P6+Q6)</f>
        <v>35071000</v>
      </c>
      <c r="S6" s="11">
        <f t="shared" ref="S6:S13" si="2">+E6-R6</f>
        <v>25804000</v>
      </c>
      <c r="U6" s="12"/>
      <c r="V6" s="1"/>
    </row>
    <row r="7" spans="1:22" ht="20.25" x14ac:dyDescent="0.3">
      <c r="A7" s="9" t="s">
        <v>0</v>
      </c>
      <c r="B7" s="10" t="s">
        <v>15</v>
      </c>
      <c r="C7" s="11">
        <v>6000000</v>
      </c>
      <c r="D7" s="11">
        <v>-2400000</v>
      </c>
      <c r="E7" s="11">
        <f t="shared" si="0"/>
        <v>3600000</v>
      </c>
      <c r="F7" s="11">
        <v>300000</v>
      </c>
      <c r="G7" s="11">
        <v>300000</v>
      </c>
      <c r="H7" s="11">
        <v>300000</v>
      </c>
      <c r="I7" s="11">
        <v>300000</v>
      </c>
      <c r="J7" s="11">
        <v>300000</v>
      </c>
      <c r="K7" s="11">
        <v>300000</v>
      </c>
      <c r="L7" s="11">
        <v>300000</v>
      </c>
      <c r="M7" s="11"/>
      <c r="N7" s="11"/>
      <c r="O7" s="11"/>
      <c r="P7" s="11"/>
      <c r="Q7" s="11"/>
      <c r="R7" s="11">
        <f t="shared" si="1"/>
        <v>2100000</v>
      </c>
      <c r="S7" s="11">
        <f t="shared" si="2"/>
        <v>1500000</v>
      </c>
      <c r="T7" s="37"/>
      <c r="U7" s="1"/>
      <c r="V7" s="1"/>
    </row>
    <row r="8" spans="1:22" ht="20.25" x14ac:dyDescent="0.3">
      <c r="A8" s="9" t="s">
        <v>120</v>
      </c>
      <c r="B8" s="10" t="s">
        <v>121</v>
      </c>
      <c r="C8" s="11">
        <v>8100000</v>
      </c>
      <c r="D8" s="11">
        <v>360000</v>
      </c>
      <c r="E8" s="11">
        <f t="shared" si="0"/>
        <v>8460000</v>
      </c>
      <c r="F8" s="11">
        <v>618000</v>
      </c>
      <c r="G8" s="11">
        <v>645000</v>
      </c>
      <c r="H8" s="11">
        <v>725000</v>
      </c>
      <c r="I8" s="11">
        <v>678000</v>
      </c>
      <c r="J8" s="11">
        <v>675000</v>
      </c>
      <c r="K8" s="11">
        <v>715000</v>
      </c>
      <c r="L8" s="11">
        <v>630000</v>
      </c>
      <c r="M8" s="11"/>
      <c r="N8" s="11"/>
      <c r="O8" s="11"/>
      <c r="P8" s="11"/>
      <c r="Q8" s="11"/>
      <c r="R8" s="11">
        <f t="shared" si="1"/>
        <v>4686000</v>
      </c>
      <c r="S8" s="11">
        <f t="shared" si="2"/>
        <v>3774000</v>
      </c>
      <c r="T8" s="36"/>
      <c r="U8" s="1"/>
      <c r="V8" s="1"/>
    </row>
    <row r="9" spans="1:22" ht="20.25" x14ac:dyDescent="0.3">
      <c r="A9" s="9" t="s">
        <v>43</v>
      </c>
      <c r="B9" s="10" t="s">
        <v>44</v>
      </c>
      <c r="C9" s="11">
        <v>5620000</v>
      </c>
      <c r="D9" s="11">
        <v>135000</v>
      </c>
      <c r="E9" s="11">
        <f t="shared" si="0"/>
        <v>5755000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f t="shared" si="1"/>
        <v>0</v>
      </c>
      <c r="S9" s="11">
        <f t="shared" si="2"/>
        <v>5755000</v>
      </c>
      <c r="T9" s="36"/>
      <c r="U9" s="1"/>
      <c r="V9" s="1"/>
    </row>
    <row r="10" spans="1:22" ht="20.25" x14ac:dyDescent="0.3">
      <c r="A10" s="9" t="s">
        <v>45</v>
      </c>
      <c r="B10" s="10" t="s">
        <v>46</v>
      </c>
      <c r="C10" s="11">
        <v>360000</v>
      </c>
      <c r="D10" s="11">
        <v>-360000</v>
      </c>
      <c r="E10" s="11">
        <f t="shared" si="0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1"/>
        <v>0</v>
      </c>
      <c r="S10" s="11">
        <f t="shared" si="2"/>
        <v>0</v>
      </c>
      <c r="T10" s="36"/>
      <c r="U10" s="1"/>
      <c r="V10" s="1"/>
    </row>
    <row r="11" spans="1:22" s="3" customFormat="1" ht="15.75" x14ac:dyDescent="0.25">
      <c r="A11" s="13" t="s">
        <v>24</v>
      </c>
      <c r="B11" s="14" t="s">
        <v>25</v>
      </c>
      <c r="C11" s="11">
        <v>1500000</v>
      </c>
      <c r="D11" s="11">
        <v>900000</v>
      </c>
      <c r="E11" s="11">
        <f t="shared" si="0"/>
        <v>2400000</v>
      </c>
      <c r="F11" s="15">
        <v>68967.5</v>
      </c>
      <c r="G11" s="15">
        <v>41372.5</v>
      </c>
      <c r="H11" s="15">
        <v>41372.5</v>
      </c>
      <c r="I11" s="15">
        <v>41372.5</v>
      </c>
      <c r="J11" s="15">
        <v>41372.5</v>
      </c>
      <c r="K11" s="15">
        <v>214830</v>
      </c>
      <c r="L11" s="15">
        <v>213270</v>
      </c>
      <c r="M11" s="15"/>
      <c r="N11" s="11"/>
      <c r="O11" s="11"/>
      <c r="P11" s="11"/>
      <c r="Q11" s="11"/>
      <c r="R11" s="11">
        <f t="shared" si="1"/>
        <v>662557.5</v>
      </c>
      <c r="S11" s="11">
        <f t="shared" si="2"/>
        <v>1737442.5</v>
      </c>
      <c r="T11" s="6"/>
      <c r="U11" s="16"/>
    </row>
    <row r="12" spans="1:22" s="3" customFormat="1" ht="15.75" x14ac:dyDescent="0.25">
      <c r="A12" s="13" t="s">
        <v>18</v>
      </c>
      <c r="B12" s="14" t="s">
        <v>21</v>
      </c>
      <c r="C12" s="11">
        <v>576000</v>
      </c>
      <c r="D12" s="11">
        <v>0</v>
      </c>
      <c r="E12" s="11">
        <f t="shared" si="0"/>
        <v>576000</v>
      </c>
      <c r="F12" s="15">
        <v>43816.2</v>
      </c>
      <c r="G12" s="15">
        <v>45730.5</v>
      </c>
      <c r="H12" s="15">
        <v>51402.5</v>
      </c>
      <c r="I12" s="15">
        <v>48070.2</v>
      </c>
      <c r="J12" s="15">
        <v>47857.5</v>
      </c>
      <c r="K12" s="15">
        <v>50693.5</v>
      </c>
      <c r="L12" s="15">
        <v>44667</v>
      </c>
      <c r="M12" s="15"/>
      <c r="N12" s="11"/>
      <c r="O12" s="11"/>
      <c r="P12" s="11"/>
      <c r="Q12" s="11"/>
      <c r="R12" s="11">
        <f t="shared" si="1"/>
        <v>332237.40000000002</v>
      </c>
      <c r="S12" s="11">
        <f t="shared" si="2"/>
        <v>243762.59999999998</v>
      </c>
      <c r="T12" s="6"/>
      <c r="U12" s="16"/>
    </row>
    <row r="13" spans="1:22" s="3" customFormat="1" ht="15.75" x14ac:dyDescent="0.25">
      <c r="A13" s="13" t="s">
        <v>19</v>
      </c>
      <c r="B13" s="14" t="s">
        <v>20</v>
      </c>
      <c r="C13" s="11">
        <v>102000</v>
      </c>
      <c r="D13" s="11">
        <v>0</v>
      </c>
      <c r="E13" s="11">
        <f t="shared" si="0"/>
        <v>102000</v>
      </c>
      <c r="F13" s="15">
        <v>6798</v>
      </c>
      <c r="G13" s="15">
        <v>7095</v>
      </c>
      <c r="H13" s="15">
        <v>7908.21</v>
      </c>
      <c r="I13" s="15">
        <v>7391.21</v>
      </c>
      <c r="J13" s="15">
        <v>7358.21</v>
      </c>
      <c r="K13" s="15">
        <v>7798.21</v>
      </c>
      <c r="L13" s="15">
        <v>6930</v>
      </c>
      <c r="M13" s="15"/>
      <c r="N13" s="11"/>
      <c r="O13" s="11"/>
      <c r="P13" s="11"/>
      <c r="Q13" s="11"/>
      <c r="R13" s="11">
        <f t="shared" si="1"/>
        <v>51278.84</v>
      </c>
      <c r="S13" s="11">
        <f t="shared" si="2"/>
        <v>50721.16</v>
      </c>
      <c r="T13" s="6"/>
    </row>
    <row r="14" spans="1:22" s="20" customFormat="1" ht="15.75" x14ac:dyDescent="0.25">
      <c r="A14" s="17"/>
      <c r="B14" s="18" t="s">
        <v>47</v>
      </c>
      <c r="C14" s="19">
        <f>SUM(C6:C13)</f>
        <v>81558000</v>
      </c>
      <c r="D14" s="19">
        <f t="shared" ref="D14:R14" si="3">SUM(D6:D13)</f>
        <v>210000</v>
      </c>
      <c r="E14" s="19">
        <f t="shared" si="3"/>
        <v>81768000</v>
      </c>
      <c r="F14" s="19">
        <f t="shared" si="3"/>
        <v>5993581.7000000002</v>
      </c>
      <c r="G14" s="19">
        <f t="shared" si="3"/>
        <v>6001198</v>
      </c>
      <c r="H14" s="19">
        <f t="shared" si="3"/>
        <v>6000683.21</v>
      </c>
      <c r="I14" s="19">
        <f t="shared" si="3"/>
        <v>6001833.9100000001</v>
      </c>
      <c r="J14" s="19">
        <f t="shared" si="3"/>
        <v>5975088.21</v>
      </c>
      <c r="K14" s="19">
        <f t="shared" si="3"/>
        <v>6428821.71</v>
      </c>
      <c r="L14" s="19">
        <f t="shared" si="3"/>
        <v>6501867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42903073.740000002</v>
      </c>
      <c r="S14" s="19">
        <f>SUM(S6:S13)</f>
        <v>38864926.259999998</v>
      </c>
      <c r="T14" s="6"/>
    </row>
    <row r="15" spans="1:22" s="3" customFormat="1" ht="15.75" x14ac:dyDescent="0.25">
      <c r="A15" s="13" t="s">
        <v>1</v>
      </c>
      <c r="B15" s="14" t="s">
        <v>29</v>
      </c>
      <c r="C15" s="11">
        <v>1800000</v>
      </c>
      <c r="D15" s="15">
        <v>270000</v>
      </c>
      <c r="E15" s="11">
        <f t="shared" ref="E15:E30" si="4">+C15+D15</f>
        <v>2070000</v>
      </c>
      <c r="F15" s="15">
        <v>131386.51999999999</v>
      </c>
      <c r="G15" s="15">
        <v>136948.57999999999</v>
      </c>
      <c r="H15" s="15">
        <v>136223.16</v>
      </c>
      <c r="I15" s="15">
        <v>130825.18</v>
      </c>
      <c r="J15" s="15">
        <v>151807.98000000001</v>
      </c>
      <c r="K15" s="15">
        <v>180422.23</v>
      </c>
      <c r="L15" s="15">
        <v>148213.82999999999</v>
      </c>
      <c r="M15" s="15"/>
      <c r="N15" s="11"/>
      <c r="O15" s="11"/>
      <c r="P15" s="11"/>
      <c r="Q15" s="11"/>
      <c r="R15" s="11">
        <f>+(F15+G15+H15+I15+J15+K15+L15+M15+N15+O15+P15+Q15)</f>
        <v>1015827.4799999999</v>
      </c>
      <c r="S15" s="11">
        <f t="shared" ref="S15:S30" si="5">+E15-R15</f>
        <v>1054172.52</v>
      </c>
      <c r="T15" s="6"/>
      <c r="U15" s="16"/>
    </row>
    <row r="16" spans="1:22" s="3" customFormat="1" ht="15.75" x14ac:dyDescent="0.25">
      <c r="A16" s="13" t="s">
        <v>2</v>
      </c>
      <c r="B16" s="14" t="s">
        <v>14</v>
      </c>
      <c r="C16" s="11">
        <v>1200000</v>
      </c>
      <c r="D16" s="15">
        <v>-100000</v>
      </c>
      <c r="E16" s="11">
        <f t="shared" si="4"/>
        <v>1100000</v>
      </c>
      <c r="F16" s="15">
        <v>85392.05</v>
      </c>
      <c r="G16" s="15">
        <v>74033.19</v>
      </c>
      <c r="H16" s="15">
        <v>80440.259999999995</v>
      </c>
      <c r="I16" s="15">
        <v>86338.62</v>
      </c>
      <c r="J16" s="15">
        <v>76872.899999999994</v>
      </c>
      <c r="K16" s="15">
        <v>87290.6</v>
      </c>
      <c r="L16" s="15">
        <v>78772.460000000006</v>
      </c>
      <c r="M16" s="15"/>
      <c r="N16" s="11"/>
      <c r="O16" s="11"/>
      <c r="P16" s="11"/>
      <c r="Q16" s="11"/>
      <c r="R16" s="11">
        <f>+(F16+G16+H16+I16+J16+K16+L16+M16+N16+O16+P16+Q16)</f>
        <v>569140.07999999996</v>
      </c>
      <c r="S16" s="11">
        <f t="shared" si="5"/>
        <v>530859.92000000004</v>
      </c>
      <c r="T16" s="6"/>
    </row>
    <row r="17" spans="1:21" s="3" customFormat="1" ht="15.75" x14ac:dyDescent="0.25">
      <c r="A17" s="13" t="s">
        <v>3</v>
      </c>
      <c r="B17" s="14" t="s">
        <v>13</v>
      </c>
      <c r="C17" s="11">
        <v>30000</v>
      </c>
      <c r="D17" s="15">
        <v>0</v>
      </c>
      <c r="E17" s="11">
        <f t="shared" si="4"/>
        <v>30000</v>
      </c>
      <c r="F17" s="15"/>
      <c r="G17" s="15">
        <v>3327</v>
      </c>
      <c r="H17" s="15">
        <v>1695</v>
      </c>
      <c r="I17" s="15"/>
      <c r="J17" s="15"/>
      <c r="K17" s="15">
        <v>7122</v>
      </c>
      <c r="L17" s="15">
        <v>2374</v>
      </c>
      <c r="M17" s="15"/>
      <c r="N17" s="11"/>
      <c r="O17" s="11"/>
      <c r="P17" s="11"/>
      <c r="Q17" s="11"/>
      <c r="R17" s="11">
        <f>+(F17+G17+H17+I17+J17+K17+L17+M17+N17+O17+P17+Q17)</f>
        <v>14518</v>
      </c>
      <c r="S17" s="11">
        <f t="shared" si="5"/>
        <v>15482</v>
      </c>
      <c r="T17" s="6"/>
    </row>
    <row r="18" spans="1:21" s="3" customFormat="1" ht="15.75" x14ac:dyDescent="0.25">
      <c r="A18" s="9" t="s">
        <v>141</v>
      </c>
      <c r="B18" s="10" t="s">
        <v>142</v>
      </c>
      <c r="C18" s="11">
        <v>0</v>
      </c>
      <c r="D18" s="11">
        <v>280000</v>
      </c>
      <c r="E18" s="11">
        <v>280000</v>
      </c>
      <c r="F18" s="15"/>
      <c r="G18" s="15"/>
      <c r="H18" s="15"/>
      <c r="I18" s="15"/>
      <c r="J18" s="15"/>
      <c r="K18" s="15"/>
      <c r="L18" s="15">
        <v>105000</v>
      </c>
      <c r="M18" s="15"/>
      <c r="N18" s="11"/>
      <c r="O18" s="11"/>
      <c r="P18" s="11"/>
      <c r="Q18" s="11"/>
      <c r="R18" s="11">
        <v>105000</v>
      </c>
      <c r="S18" s="11">
        <f t="shared" si="5"/>
        <v>175000</v>
      </c>
      <c r="T18" s="6"/>
    </row>
    <row r="19" spans="1:21" s="3" customFormat="1" ht="15.75" x14ac:dyDescent="0.25">
      <c r="A19" s="13" t="s">
        <v>143</v>
      </c>
      <c r="B19" s="14" t="s">
        <v>144</v>
      </c>
      <c r="C19" s="11">
        <v>0</v>
      </c>
      <c r="D19" s="15">
        <v>473350</v>
      </c>
      <c r="E19" s="11">
        <v>473350</v>
      </c>
      <c r="F19" s="15"/>
      <c r="G19" s="15"/>
      <c r="H19" s="15">
        <v>182620.34</v>
      </c>
      <c r="I19" s="15">
        <v>109917</v>
      </c>
      <c r="J19" s="15"/>
      <c r="K19" s="15"/>
      <c r="L19" s="15"/>
      <c r="M19" s="15"/>
      <c r="N19" s="11"/>
      <c r="O19" s="11"/>
      <c r="P19" s="11"/>
      <c r="Q19" s="11"/>
      <c r="R19" s="11">
        <f>SUM(H19:Q19)</f>
        <v>292537.33999999997</v>
      </c>
      <c r="S19" s="11">
        <f t="shared" si="5"/>
        <v>180812.66000000003</v>
      </c>
      <c r="T19" s="6"/>
    </row>
    <row r="20" spans="1:21" s="3" customFormat="1" ht="15.75" x14ac:dyDescent="0.25">
      <c r="A20" s="13" t="s">
        <v>4</v>
      </c>
      <c r="B20" s="14" t="s">
        <v>12</v>
      </c>
      <c r="C20" s="11">
        <v>3360000</v>
      </c>
      <c r="D20" s="15">
        <v>0</v>
      </c>
      <c r="E20" s="11">
        <f t="shared" si="4"/>
        <v>3360000</v>
      </c>
      <c r="F20" s="15"/>
      <c r="G20" s="15">
        <v>340075</v>
      </c>
      <c r="H20" s="15">
        <v>199900</v>
      </c>
      <c r="I20" s="15">
        <v>208400</v>
      </c>
      <c r="J20" s="15">
        <v>293700</v>
      </c>
      <c r="K20" s="15">
        <v>207625</v>
      </c>
      <c r="L20" s="15">
        <v>562300</v>
      </c>
      <c r="M20" s="15"/>
      <c r="N20" s="11"/>
      <c r="O20" s="11"/>
      <c r="P20" s="11"/>
      <c r="Q20" s="11"/>
      <c r="R20" s="11">
        <f>+(F20+G20+H20+I20+J20+K20+L20+M20+N20+O20+P20+Q20)</f>
        <v>1812000</v>
      </c>
      <c r="S20" s="11">
        <f t="shared" si="5"/>
        <v>1548000</v>
      </c>
      <c r="T20" s="6"/>
    </row>
    <row r="21" spans="1:21" s="3" customFormat="1" ht="15.75" x14ac:dyDescent="0.25">
      <c r="A21" s="13" t="s">
        <v>48</v>
      </c>
      <c r="B21" s="14" t="s">
        <v>49</v>
      </c>
      <c r="C21" s="11">
        <v>170000</v>
      </c>
      <c r="D21" s="15">
        <v>359628</v>
      </c>
      <c r="E21" s="11">
        <f t="shared" si="4"/>
        <v>529628</v>
      </c>
      <c r="F21" s="15"/>
      <c r="G21" s="15"/>
      <c r="H21" s="15"/>
      <c r="I21" s="15"/>
      <c r="J21" s="60"/>
      <c r="K21" s="60"/>
      <c r="L21" s="60"/>
      <c r="M21" s="60"/>
      <c r="N21" s="11"/>
      <c r="O21" s="11"/>
      <c r="P21" s="11"/>
      <c r="Q21" s="11"/>
      <c r="R21" s="11">
        <f>+(F21+G21+H21+I21+J21+K21+L21+M21+N21+O21+P21+Q21)</f>
        <v>0</v>
      </c>
      <c r="S21" s="11">
        <f t="shared" si="5"/>
        <v>529628</v>
      </c>
      <c r="T21" s="6"/>
    </row>
    <row r="22" spans="1:21" s="3" customFormat="1" ht="15.75" x14ac:dyDescent="0.25">
      <c r="A22" s="13" t="s">
        <v>5</v>
      </c>
      <c r="B22" s="14" t="s">
        <v>11</v>
      </c>
      <c r="C22" s="11">
        <v>110000</v>
      </c>
      <c r="D22" s="15">
        <v>227572</v>
      </c>
      <c r="E22" s="11">
        <f t="shared" si="4"/>
        <v>337572</v>
      </c>
      <c r="F22" s="15"/>
      <c r="G22" s="15"/>
      <c r="H22" s="61"/>
      <c r="I22" s="15"/>
      <c r="J22" s="15"/>
      <c r="K22" s="15"/>
      <c r="L22" s="15">
        <v>51133.32</v>
      </c>
      <c r="M22" s="15"/>
      <c r="N22" s="11"/>
      <c r="O22" s="11"/>
      <c r="P22" s="11"/>
      <c r="Q22" s="11"/>
      <c r="R22" s="11">
        <f>+(F22+G22+H22+I22+J22+K22+L22+M22+N22+O22+P22+Q22)</f>
        <v>51133.32</v>
      </c>
      <c r="S22" s="11">
        <f t="shared" si="5"/>
        <v>286438.68</v>
      </c>
      <c r="T22" s="6"/>
    </row>
    <row r="23" spans="1:21" s="3" customFormat="1" ht="15.75" x14ac:dyDescent="0.25">
      <c r="A23" s="13" t="s">
        <v>50</v>
      </c>
      <c r="B23" s="14" t="s">
        <v>51</v>
      </c>
      <c r="C23" s="15">
        <v>700000</v>
      </c>
      <c r="D23" s="15">
        <v>-37519</v>
      </c>
      <c r="E23" s="11">
        <f t="shared" si="4"/>
        <v>662481</v>
      </c>
      <c r="F23" s="15"/>
      <c r="G23" s="15">
        <v>662480.75</v>
      </c>
      <c r="H23" s="15"/>
      <c r="I23" s="15"/>
      <c r="J23" s="15"/>
      <c r="K23" s="15"/>
      <c r="L23" s="15"/>
      <c r="M23" s="15"/>
      <c r="N23" s="11"/>
      <c r="O23" s="11"/>
      <c r="P23" s="11"/>
      <c r="Q23" s="11"/>
      <c r="R23" s="11">
        <f>+(F23+G23+H23+I23+J23+K23+L23+M23+N23+O23+P23+Q23)</f>
        <v>662480.75</v>
      </c>
      <c r="S23" s="11">
        <f t="shared" si="5"/>
        <v>0.25</v>
      </c>
      <c r="T23" s="6"/>
    </row>
    <row r="24" spans="1:21" s="3" customFormat="1" ht="15.75" x14ac:dyDescent="0.25">
      <c r="A24" s="13" t="s">
        <v>180</v>
      </c>
      <c r="B24" s="14" t="s">
        <v>181</v>
      </c>
      <c r="C24" s="15">
        <v>0</v>
      </c>
      <c r="D24" s="15">
        <v>374556.55</v>
      </c>
      <c r="E24" s="11">
        <f t="shared" si="4"/>
        <v>374556.55</v>
      </c>
      <c r="F24" s="15"/>
      <c r="G24" s="15"/>
      <c r="H24" s="15"/>
      <c r="I24" s="15"/>
      <c r="J24" s="15"/>
      <c r="K24" s="15"/>
      <c r="L24" s="15"/>
      <c r="M24" s="15"/>
      <c r="N24" s="11"/>
      <c r="O24" s="11"/>
      <c r="P24" s="11"/>
      <c r="Q24" s="11"/>
      <c r="R24" s="11"/>
      <c r="S24" s="11"/>
      <c r="T24" s="6"/>
    </row>
    <row r="25" spans="1:21" s="3" customFormat="1" ht="15.75" x14ac:dyDescent="0.25">
      <c r="A25" s="13" t="s">
        <v>136</v>
      </c>
      <c r="B25" s="14" t="s">
        <v>186</v>
      </c>
      <c r="C25" s="15">
        <v>763849</v>
      </c>
      <c r="D25" s="15">
        <v>-763849</v>
      </c>
      <c r="E25" s="11">
        <f t="shared" si="4"/>
        <v>0</v>
      </c>
      <c r="F25" s="15"/>
      <c r="G25" s="15"/>
      <c r="H25" s="15"/>
      <c r="I25" s="15"/>
      <c r="J25" s="15"/>
      <c r="K25" s="15"/>
      <c r="L25" s="15"/>
      <c r="M25" s="15"/>
      <c r="N25" s="11"/>
      <c r="O25" s="11"/>
      <c r="P25" s="11"/>
      <c r="Q25" s="11"/>
      <c r="R25" s="11"/>
      <c r="S25" s="11"/>
      <c r="T25" s="6"/>
    </row>
    <row r="26" spans="1:21" s="3" customFormat="1" ht="15.75" x14ac:dyDescent="0.25">
      <c r="A26" s="13" t="s">
        <v>137</v>
      </c>
      <c r="B26" s="14" t="s">
        <v>138</v>
      </c>
      <c r="C26" s="11">
        <v>1500000</v>
      </c>
      <c r="D26" s="11">
        <v>-1400000</v>
      </c>
      <c r="E26" s="11">
        <v>100000</v>
      </c>
      <c r="F26" s="15"/>
      <c r="G26" s="15"/>
      <c r="H26" s="15"/>
      <c r="I26" s="15"/>
      <c r="J26" s="15"/>
      <c r="K26" s="15"/>
      <c r="L26" s="15"/>
      <c r="M26" s="15"/>
      <c r="N26" s="11"/>
      <c r="O26" s="11"/>
      <c r="P26" s="11"/>
      <c r="Q26" s="11"/>
      <c r="R26" s="11">
        <f>+(F26+G26+H26+I26+J26+K26+L26+M26+N26+O26+P26+Q26)</f>
        <v>0</v>
      </c>
      <c r="S26" s="11">
        <f t="shared" si="5"/>
        <v>100000</v>
      </c>
      <c r="T26" s="6"/>
    </row>
    <row r="27" spans="1:21" s="3" customFormat="1" ht="15.75" x14ac:dyDescent="0.25">
      <c r="A27" s="13" t="s">
        <v>145</v>
      </c>
      <c r="B27" s="14" t="s">
        <v>146</v>
      </c>
      <c r="C27" s="11">
        <v>0</v>
      </c>
      <c r="D27" s="11">
        <v>0</v>
      </c>
      <c r="E27" s="11">
        <f t="shared" si="4"/>
        <v>0</v>
      </c>
      <c r="F27" s="15"/>
      <c r="G27" s="15"/>
      <c r="H27" s="15"/>
      <c r="I27" s="11">
        <v>44840</v>
      </c>
      <c r="J27" s="15"/>
      <c r="K27" s="15"/>
      <c r="L27" s="15"/>
      <c r="M27" s="15"/>
      <c r="N27" s="11"/>
      <c r="O27" s="11"/>
      <c r="P27" s="11"/>
      <c r="Q27" s="11"/>
      <c r="R27" s="11">
        <f>SUM(I27:Q27)</f>
        <v>44840</v>
      </c>
      <c r="S27" s="11">
        <f t="shared" si="5"/>
        <v>-44840</v>
      </c>
      <c r="T27" s="6"/>
    </row>
    <row r="28" spans="1:21" s="3" customFormat="1" ht="15.75" x14ac:dyDescent="0.25">
      <c r="A28" s="13" t="s">
        <v>134</v>
      </c>
      <c r="B28" s="14" t="s">
        <v>135</v>
      </c>
      <c r="C28" s="15">
        <v>200000</v>
      </c>
      <c r="D28" s="15">
        <v>-200000</v>
      </c>
      <c r="E28" s="11">
        <f t="shared" si="4"/>
        <v>0</v>
      </c>
      <c r="F28" s="15"/>
      <c r="G28" s="15"/>
      <c r="H28" s="15"/>
      <c r="I28" s="15"/>
      <c r="J28" s="15"/>
      <c r="K28" s="15"/>
      <c r="L28" s="15"/>
      <c r="M28" s="15"/>
      <c r="N28" s="11"/>
      <c r="O28" s="11"/>
      <c r="P28" s="11"/>
      <c r="Q28" s="11"/>
      <c r="R28" s="11">
        <f>+(F28+G28+H28+I28+J28+K28+L28+M28+N28+O28+P28+Q28)</f>
        <v>0</v>
      </c>
      <c r="S28" s="11">
        <f t="shared" si="5"/>
        <v>0</v>
      </c>
      <c r="T28" s="6"/>
    </row>
    <row r="29" spans="1:21" s="3" customFormat="1" ht="15.75" x14ac:dyDescent="0.25">
      <c r="A29" s="13" t="s">
        <v>118</v>
      </c>
      <c r="B29" s="14" t="s">
        <v>122</v>
      </c>
      <c r="C29" s="15">
        <v>92000</v>
      </c>
      <c r="D29" s="15">
        <v>0</v>
      </c>
      <c r="E29" s="11">
        <f t="shared" si="4"/>
        <v>92000</v>
      </c>
      <c r="F29" s="15"/>
      <c r="G29" s="15">
        <v>14394.75</v>
      </c>
      <c r="H29" s="15">
        <v>7181.98</v>
      </c>
      <c r="I29" s="15">
        <v>7108.06</v>
      </c>
      <c r="J29" s="15">
        <v>14166.86</v>
      </c>
      <c r="K29" s="15"/>
      <c r="L29" s="15">
        <v>14166.86</v>
      </c>
      <c r="M29" s="15"/>
      <c r="N29" s="11"/>
      <c r="O29" s="11"/>
      <c r="P29" s="11"/>
      <c r="Q29" s="11"/>
      <c r="R29" s="11">
        <f>+(F29+G29+H29+I29+J29+K29+L29+M29+N29+O29+P29+Q29)</f>
        <v>57018.51</v>
      </c>
      <c r="S29" s="11">
        <f t="shared" si="5"/>
        <v>34981.49</v>
      </c>
      <c r="T29" s="6"/>
    </row>
    <row r="30" spans="1:21" s="3" customFormat="1" ht="15.75" x14ac:dyDescent="0.25">
      <c r="A30" s="13" t="s">
        <v>130</v>
      </c>
      <c r="B30" s="14" t="s">
        <v>131</v>
      </c>
      <c r="C30" s="15">
        <v>400000</v>
      </c>
      <c r="D30" s="15">
        <v>-392799.55</v>
      </c>
      <c r="E30" s="11">
        <f t="shared" si="4"/>
        <v>7200.4500000000116</v>
      </c>
      <c r="F30" s="15"/>
      <c r="G30" s="15"/>
      <c r="H30" s="15"/>
      <c r="I30" s="15"/>
      <c r="J30" s="15"/>
      <c r="K30" s="15"/>
      <c r="L30" s="15"/>
      <c r="M30" s="15"/>
      <c r="N30" s="11"/>
      <c r="O30" s="11"/>
      <c r="P30" s="11"/>
      <c r="Q30" s="11"/>
      <c r="R30" s="11">
        <f>+(F30+G30+H30+I30+J30+K30+L30+M30+N30+O30+P30+Q30)</f>
        <v>0</v>
      </c>
      <c r="S30" s="11">
        <f t="shared" si="5"/>
        <v>7200.4500000000116</v>
      </c>
      <c r="T30" s="6"/>
    </row>
    <row r="31" spans="1:21" s="20" customFormat="1" ht="15.75" x14ac:dyDescent="0.25">
      <c r="A31" s="17"/>
      <c r="B31" s="18" t="s">
        <v>47</v>
      </c>
      <c r="C31" s="19">
        <f t="shared" ref="C31:S31" si="6">SUM(C15:C30)</f>
        <v>10325849</v>
      </c>
      <c r="D31" s="19">
        <f t="shared" si="6"/>
        <v>-909061</v>
      </c>
      <c r="E31" s="19">
        <f t="shared" si="6"/>
        <v>9416788</v>
      </c>
      <c r="F31" s="19">
        <f t="shared" si="6"/>
        <v>216778.57</v>
      </c>
      <c r="G31" s="19">
        <f t="shared" si="6"/>
        <v>1231259.27</v>
      </c>
      <c r="H31" s="19">
        <f t="shared" si="6"/>
        <v>608060.74</v>
      </c>
      <c r="I31" s="19">
        <f t="shared" si="6"/>
        <v>587428.8600000001</v>
      </c>
      <c r="J31" s="19">
        <f t="shared" si="6"/>
        <v>536547.74</v>
      </c>
      <c r="K31" s="19">
        <f t="shared" si="6"/>
        <v>482459.83</v>
      </c>
      <c r="L31" s="19">
        <f t="shared" si="6"/>
        <v>961960.47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4624495.4799999995</v>
      </c>
      <c r="S31" s="19">
        <f t="shared" si="6"/>
        <v>4417735.9700000007</v>
      </c>
      <c r="T31" s="6"/>
    </row>
    <row r="32" spans="1:21" s="3" customFormat="1" ht="15.75" x14ac:dyDescent="0.25">
      <c r="A32" s="13" t="s">
        <v>6</v>
      </c>
      <c r="B32" s="14" t="s">
        <v>10</v>
      </c>
      <c r="C32" s="11">
        <v>8400000</v>
      </c>
      <c r="D32" s="11">
        <v>-1157481</v>
      </c>
      <c r="E32" s="11">
        <f t="shared" ref="E32:E66" si="7">+C32+D32</f>
        <v>7242519</v>
      </c>
      <c r="F32" s="15"/>
      <c r="G32" s="15">
        <v>1069670</v>
      </c>
      <c r="H32" s="15">
        <v>562030</v>
      </c>
      <c r="I32" s="15">
        <v>560700</v>
      </c>
      <c r="J32" s="15">
        <v>1110670.8</v>
      </c>
      <c r="K32" s="15">
        <v>560700</v>
      </c>
      <c r="L32" s="15">
        <v>562030</v>
      </c>
      <c r="M32" s="15"/>
      <c r="N32" s="11"/>
      <c r="O32" s="11"/>
      <c r="P32" s="11"/>
      <c r="Q32" s="11"/>
      <c r="R32" s="11">
        <f t="shared" ref="R32:R40" si="8">+(F32+G32+H32+I32+J32+K32+L32+M32+N32+O32+P32+Q32)</f>
        <v>4425800.8</v>
      </c>
      <c r="S32" s="11">
        <f t="shared" ref="S32:S66" si="9">+E32-R32</f>
        <v>2816718.2</v>
      </c>
      <c r="T32" s="6"/>
      <c r="U32" s="16"/>
    </row>
    <row r="33" spans="1:20" s="3" customFormat="1" ht="15.75" x14ac:dyDescent="0.25">
      <c r="A33" s="13" t="s">
        <v>52</v>
      </c>
      <c r="B33" s="14" t="s">
        <v>53</v>
      </c>
      <c r="C33" s="15">
        <v>46566</v>
      </c>
      <c r="D33" s="15">
        <v>-34338</v>
      </c>
      <c r="E33" s="11">
        <f t="shared" si="7"/>
        <v>12228</v>
      </c>
      <c r="F33" s="15"/>
      <c r="G33" s="15"/>
      <c r="H33" s="15"/>
      <c r="I33" s="15"/>
      <c r="J33" s="15"/>
      <c r="K33" s="15"/>
      <c r="L33" s="15"/>
      <c r="M33" s="15"/>
      <c r="N33" s="11"/>
      <c r="O33" s="11"/>
      <c r="P33" s="11"/>
      <c r="Q33" s="11"/>
      <c r="R33" s="11">
        <f t="shared" si="8"/>
        <v>0</v>
      </c>
      <c r="S33" s="11">
        <f t="shared" si="9"/>
        <v>12228</v>
      </c>
      <c r="T33" s="6"/>
    </row>
    <row r="34" spans="1:20" s="3" customFormat="1" ht="15.75" x14ac:dyDescent="0.25">
      <c r="A34" s="13" t="s">
        <v>54</v>
      </c>
      <c r="B34" s="14" t="s">
        <v>55</v>
      </c>
      <c r="C34" s="11">
        <v>100000</v>
      </c>
      <c r="D34" s="11">
        <v>100000</v>
      </c>
      <c r="E34" s="11">
        <f t="shared" si="7"/>
        <v>200000</v>
      </c>
      <c r="F34" s="15"/>
      <c r="G34" s="15"/>
      <c r="H34" s="15">
        <v>59082.6</v>
      </c>
      <c r="I34" s="15"/>
      <c r="J34" s="15">
        <v>130272</v>
      </c>
      <c r="K34" s="15">
        <v>129210</v>
      </c>
      <c r="L34" s="15"/>
      <c r="M34" s="15"/>
      <c r="N34" s="11"/>
      <c r="O34" s="11"/>
      <c r="P34" s="11"/>
      <c r="Q34" s="11"/>
      <c r="R34" s="11">
        <f t="shared" si="8"/>
        <v>318564.59999999998</v>
      </c>
      <c r="S34" s="11">
        <f t="shared" si="9"/>
        <v>-118564.59999999998</v>
      </c>
      <c r="T34" s="6"/>
    </row>
    <row r="35" spans="1:20" s="3" customFormat="1" ht="15.75" x14ac:dyDescent="0.25">
      <c r="A35" s="13" t="s">
        <v>56</v>
      </c>
      <c r="B35" s="14" t="s">
        <v>57</v>
      </c>
      <c r="C35" s="11">
        <v>1200000</v>
      </c>
      <c r="D35" s="11">
        <v>-695437</v>
      </c>
      <c r="E35" s="11">
        <f t="shared" si="7"/>
        <v>504563</v>
      </c>
      <c r="F35" s="15"/>
      <c r="G35" s="15"/>
      <c r="H35" s="15"/>
      <c r="I35" s="15"/>
      <c r="J35" s="15"/>
      <c r="K35" s="15"/>
      <c r="L35" s="15">
        <v>130696.8</v>
      </c>
      <c r="M35" s="15"/>
      <c r="N35" s="21"/>
      <c r="O35" s="11"/>
      <c r="P35" s="11"/>
      <c r="Q35" s="11"/>
      <c r="R35" s="11">
        <f t="shared" si="8"/>
        <v>130696.8</v>
      </c>
      <c r="S35" s="11">
        <f t="shared" si="9"/>
        <v>373866.2</v>
      </c>
      <c r="T35" s="6"/>
    </row>
    <row r="36" spans="1:20" s="3" customFormat="1" ht="15.75" x14ac:dyDescent="0.25">
      <c r="A36" s="13" t="s">
        <v>58</v>
      </c>
      <c r="B36" s="14" t="s">
        <v>59</v>
      </c>
      <c r="C36" s="11">
        <v>700000</v>
      </c>
      <c r="D36" s="11">
        <v>-300000</v>
      </c>
      <c r="E36" s="11">
        <f t="shared" si="7"/>
        <v>400000</v>
      </c>
      <c r="F36" s="15"/>
      <c r="G36" s="15"/>
      <c r="H36" s="15"/>
      <c r="I36" s="15"/>
      <c r="J36" s="15">
        <v>547284</v>
      </c>
      <c r="K36" s="15"/>
      <c r="L36" s="15"/>
      <c r="M36" s="15"/>
      <c r="N36" s="11"/>
      <c r="O36" s="11"/>
      <c r="P36" s="11"/>
      <c r="Q36" s="11"/>
      <c r="R36" s="11">
        <f t="shared" si="8"/>
        <v>547284</v>
      </c>
      <c r="S36" s="11">
        <f t="shared" si="9"/>
        <v>-147284</v>
      </c>
      <c r="T36" s="6"/>
    </row>
    <row r="37" spans="1:20" s="3" customFormat="1" ht="15.75" x14ac:dyDescent="0.25">
      <c r="A37" s="13" t="s">
        <v>60</v>
      </c>
      <c r="B37" s="14" t="s">
        <v>61</v>
      </c>
      <c r="C37" s="11">
        <v>300000</v>
      </c>
      <c r="D37" s="11">
        <v>0</v>
      </c>
      <c r="E37" s="11">
        <f t="shared" si="7"/>
        <v>300000</v>
      </c>
      <c r="F37" s="15"/>
      <c r="G37" s="15"/>
      <c r="H37" s="15">
        <v>107380</v>
      </c>
      <c r="I37" s="15"/>
      <c r="J37" s="15">
        <v>60888</v>
      </c>
      <c r="K37" s="15"/>
      <c r="L37" s="15"/>
      <c r="M37" s="15"/>
      <c r="N37" s="11"/>
      <c r="O37" s="11"/>
      <c r="P37" s="11"/>
      <c r="Q37" s="11"/>
      <c r="R37" s="11">
        <f t="shared" si="8"/>
        <v>168268</v>
      </c>
      <c r="S37" s="11">
        <f t="shared" si="9"/>
        <v>131732</v>
      </c>
      <c r="T37" s="6"/>
    </row>
    <row r="38" spans="1:20" s="3" customFormat="1" ht="15.75" x14ac:dyDescent="0.25">
      <c r="A38" s="13" t="s">
        <v>62</v>
      </c>
      <c r="B38" s="14" t="s">
        <v>63</v>
      </c>
      <c r="C38" s="11">
        <v>100000</v>
      </c>
      <c r="D38" s="11">
        <v>0</v>
      </c>
      <c r="E38" s="11">
        <f t="shared" si="7"/>
        <v>100000</v>
      </c>
      <c r="F38" s="15"/>
      <c r="G38" s="15"/>
      <c r="H38" s="15">
        <v>53749</v>
      </c>
      <c r="I38" s="15"/>
      <c r="J38" s="15"/>
      <c r="K38" s="15"/>
      <c r="L38" s="15">
        <v>35619.19</v>
      </c>
      <c r="M38" s="15"/>
      <c r="N38" s="11"/>
      <c r="O38" s="11"/>
      <c r="P38" s="11"/>
      <c r="Q38" s="11"/>
      <c r="R38" s="11">
        <f t="shared" si="8"/>
        <v>89368.19</v>
      </c>
      <c r="S38" s="11">
        <f t="shared" si="9"/>
        <v>10631.809999999998</v>
      </c>
      <c r="T38" s="6"/>
    </row>
    <row r="39" spans="1:20" s="3" customFormat="1" ht="15.75" x14ac:dyDescent="0.25">
      <c r="A39" s="13" t="s">
        <v>64</v>
      </c>
      <c r="B39" s="14" t="s">
        <v>65</v>
      </c>
      <c r="C39" s="11">
        <v>50000</v>
      </c>
      <c r="D39" s="11">
        <v>198259</v>
      </c>
      <c r="E39" s="11">
        <f t="shared" si="7"/>
        <v>248259</v>
      </c>
      <c r="F39" s="15"/>
      <c r="G39" s="15"/>
      <c r="H39" s="15"/>
      <c r="I39" s="15"/>
      <c r="J39" s="15"/>
      <c r="K39" s="15"/>
      <c r="L39" s="15"/>
      <c r="M39" s="15"/>
      <c r="N39" s="11"/>
      <c r="O39" s="11"/>
      <c r="P39" s="11"/>
      <c r="Q39" s="11"/>
      <c r="R39" s="11">
        <f t="shared" si="8"/>
        <v>0</v>
      </c>
      <c r="S39" s="11">
        <f t="shared" si="9"/>
        <v>248259</v>
      </c>
      <c r="T39" s="6"/>
    </row>
    <row r="40" spans="1:20" s="3" customFormat="1" ht="15.75" x14ac:dyDescent="0.25">
      <c r="A40" s="13" t="s">
        <v>66</v>
      </c>
      <c r="B40" s="14" t="s">
        <v>67</v>
      </c>
      <c r="C40" s="11">
        <v>200000</v>
      </c>
      <c r="D40" s="11">
        <v>0</v>
      </c>
      <c r="E40" s="11">
        <f t="shared" si="7"/>
        <v>200000</v>
      </c>
      <c r="F40" s="15"/>
      <c r="G40" s="15"/>
      <c r="H40" s="15"/>
      <c r="I40" s="15"/>
      <c r="J40" s="15"/>
      <c r="K40" s="15">
        <v>55700.03</v>
      </c>
      <c r="L40" s="15"/>
      <c r="M40" s="15"/>
      <c r="N40" s="11"/>
      <c r="O40" s="11"/>
      <c r="P40" s="11"/>
      <c r="Q40" s="11"/>
      <c r="R40" s="11">
        <f t="shared" si="8"/>
        <v>55700.03</v>
      </c>
      <c r="S40" s="11">
        <f t="shared" si="9"/>
        <v>144299.97</v>
      </c>
      <c r="T40" s="6"/>
    </row>
    <row r="41" spans="1:20" s="3" customFormat="1" ht="15.75" x14ac:dyDescent="0.25">
      <c r="A41" s="13" t="s">
        <v>161</v>
      </c>
      <c r="B41" s="14" t="s">
        <v>162</v>
      </c>
      <c r="C41" s="11">
        <v>0</v>
      </c>
      <c r="D41" s="11">
        <v>9440</v>
      </c>
      <c r="E41" s="11">
        <f t="shared" si="7"/>
        <v>9440</v>
      </c>
      <c r="F41" s="15"/>
      <c r="G41" s="15"/>
      <c r="H41" s="15"/>
      <c r="I41" s="15"/>
      <c r="J41" s="15"/>
      <c r="K41" s="15">
        <v>6903</v>
      </c>
      <c r="L41" s="15"/>
      <c r="M41" s="15"/>
      <c r="N41" s="11"/>
      <c r="O41" s="11"/>
      <c r="P41" s="11"/>
      <c r="Q41" s="11"/>
      <c r="R41" s="11">
        <v>6903</v>
      </c>
      <c r="S41" s="11">
        <f t="shared" si="9"/>
        <v>2537</v>
      </c>
      <c r="T41" s="6"/>
    </row>
    <row r="42" spans="1:20" s="3" customFormat="1" ht="15.75" x14ac:dyDescent="0.25">
      <c r="A42" s="13" t="s">
        <v>68</v>
      </c>
      <c r="B42" s="14" t="s">
        <v>99</v>
      </c>
      <c r="C42" s="11">
        <v>400000</v>
      </c>
      <c r="D42" s="11">
        <v>-80700</v>
      </c>
      <c r="E42" s="11">
        <f t="shared" si="7"/>
        <v>319300</v>
      </c>
      <c r="F42" s="15"/>
      <c r="G42" s="15"/>
      <c r="H42" s="15">
        <v>130980</v>
      </c>
      <c r="I42" s="15"/>
      <c r="J42" s="15"/>
      <c r="K42" s="15"/>
      <c r="L42" s="15"/>
      <c r="M42" s="15"/>
      <c r="N42" s="11"/>
      <c r="O42" s="11"/>
      <c r="P42" s="11"/>
      <c r="Q42" s="11"/>
      <c r="R42" s="11">
        <f>+(F42+G42+H42+I42+J42+K42+L42+M42+N42+O42+P42+Q42)</f>
        <v>130980</v>
      </c>
      <c r="S42" s="11">
        <f t="shared" si="9"/>
        <v>188320</v>
      </c>
      <c r="T42" s="6"/>
    </row>
    <row r="43" spans="1:20" s="3" customFormat="1" ht="15.75" x14ac:dyDescent="0.25">
      <c r="A43" s="13" t="s">
        <v>163</v>
      </c>
      <c r="B43" s="14" t="s">
        <v>164</v>
      </c>
      <c r="C43" s="11">
        <v>0</v>
      </c>
      <c r="D43" s="11">
        <v>29854</v>
      </c>
      <c r="E43" s="11">
        <f t="shared" si="7"/>
        <v>29854</v>
      </c>
      <c r="F43" s="15"/>
      <c r="G43" s="15"/>
      <c r="H43" s="15"/>
      <c r="I43" s="15"/>
      <c r="J43" s="15">
        <v>29854</v>
      </c>
      <c r="K43" s="15"/>
      <c r="L43" s="15"/>
      <c r="M43" s="15"/>
      <c r="N43" s="11"/>
      <c r="O43" s="11"/>
      <c r="P43" s="11"/>
      <c r="Q43" s="11"/>
      <c r="R43" s="11">
        <v>29854</v>
      </c>
      <c r="S43" s="11">
        <f t="shared" si="9"/>
        <v>0</v>
      </c>
      <c r="T43" s="6"/>
    </row>
    <row r="44" spans="1:20" s="3" customFormat="1" ht="15.75" x14ac:dyDescent="0.25">
      <c r="A44" s="13" t="s">
        <v>69</v>
      </c>
      <c r="B44" s="14" t="s">
        <v>100</v>
      </c>
      <c r="C44" s="11">
        <v>50000</v>
      </c>
      <c r="D44" s="11">
        <v>0</v>
      </c>
      <c r="E44" s="11">
        <f t="shared" si="7"/>
        <v>50000</v>
      </c>
      <c r="F44" s="15"/>
      <c r="G44" s="15"/>
      <c r="H44" s="15">
        <v>31034</v>
      </c>
      <c r="I44" s="15"/>
      <c r="J44" s="15">
        <v>26550</v>
      </c>
      <c r="K44" s="15"/>
      <c r="L44" s="15">
        <v>25466.52</v>
      </c>
      <c r="M44" s="15"/>
      <c r="N44" s="11"/>
      <c r="O44" s="11"/>
      <c r="P44" s="11"/>
      <c r="Q44" s="11"/>
      <c r="R44" s="11">
        <f t="shared" ref="R44:R54" si="10">+(F44+G44+H44+I44+J44+K44+L44+M44+N44+O44+P44+Q44)</f>
        <v>83050.52</v>
      </c>
      <c r="S44" s="11">
        <f t="shared" si="9"/>
        <v>-33050.520000000004</v>
      </c>
      <c r="T44" s="6"/>
    </row>
    <row r="45" spans="1:20" s="3" customFormat="1" ht="15.75" x14ac:dyDescent="0.25">
      <c r="A45" s="13" t="s">
        <v>70</v>
      </c>
      <c r="B45" s="14" t="s">
        <v>101</v>
      </c>
      <c r="C45" s="11">
        <v>200000</v>
      </c>
      <c r="D45" s="11">
        <v>-200000</v>
      </c>
      <c r="E45" s="11">
        <f t="shared" si="7"/>
        <v>0</v>
      </c>
      <c r="F45" s="15"/>
      <c r="G45" s="15"/>
      <c r="H45" s="15"/>
      <c r="I45" s="15"/>
      <c r="J45" s="15"/>
      <c r="K45" s="15"/>
      <c r="L45" s="15"/>
      <c r="M45" s="15"/>
      <c r="N45" s="11"/>
      <c r="O45" s="11"/>
      <c r="P45" s="11"/>
      <c r="Q45" s="11"/>
      <c r="R45" s="11">
        <f t="shared" si="10"/>
        <v>0</v>
      </c>
      <c r="S45" s="11">
        <f t="shared" si="9"/>
        <v>0</v>
      </c>
      <c r="T45" s="6"/>
    </row>
    <row r="46" spans="1:20" s="3" customFormat="1" ht="15.75" x14ac:dyDescent="0.25">
      <c r="A46" s="13" t="s">
        <v>183</v>
      </c>
      <c r="B46" s="14" t="s">
        <v>182</v>
      </c>
      <c r="C46" s="11">
        <v>0</v>
      </c>
      <c r="D46" s="11">
        <v>145730</v>
      </c>
      <c r="E46" s="11">
        <f t="shared" si="7"/>
        <v>145730</v>
      </c>
      <c r="F46" s="15"/>
      <c r="G46" s="15"/>
      <c r="H46" s="15"/>
      <c r="I46" s="15"/>
      <c r="J46" s="15"/>
      <c r="K46" s="15"/>
      <c r="L46" s="15"/>
      <c r="M46" s="15"/>
      <c r="N46" s="11"/>
      <c r="O46" s="11"/>
      <c r="P46" s="11"/>
      <c r="Q46" s="11"/>
      <c r="R46" s="11"/>
      <c r="S46" s="11"/>
      <c r="T46" s="6"/>
    </row>
    <row r="47" spans="1:20" s="3" customFormat="1" ht="15.75" x14ac:dyDescent="0.25">
      <c r="A47" s="13" t="s">
        <v>71</v>
      </c>
      <c r="B47" s="14" t="s">
        <v>72</v>
      </c>
      <c r="C47" s="11">
        <v>75000</v>
      </c>
      <c r="D47" s="11">
        <v>13284</v>
      </c>
      <c r="E47" s="11">
        <f t="shared" si="7"/>
        <v>88284</v>
      </c>
      <c r="F47" s="15"/>
      <c r="G47" s="15"/>
      <c r="H47" s="15"/>
      <c r="I47" s="15"/>
      <c r="J47" s="15"/>
      <c r="K47" s="15"/>
      <c r="L47" s="15"/>
      <c r="M47" s="15"/>
      <c r="N47" s="11"/>
      <c r="O47" s="11"/>
      <c r="P47" s="11"/>
      <c r="Q47" s="11"/>
      <c r="R47" s="11">
        <f t="shared" si="10"/>
        <v>0</v>
      </c>
      <c r="S47" s="11">
        <f t="shared" si="9"/>
        <v>88284</v>
      </c>
      <c r="T47" s="6"/>
    </row>
    <row r="48" spans="1:20" s="3" customFormat="1" ht="15.75" x14ac:dyDescent="0.25">
      <c r="A48" s="13" t="s">
        <v>184</v>
      </c>
      <c r="B48" s="14" t="s">
        <v>185</v>
      </c>
      <c r="C48" s="11">
        <v>0</v>
      </c>
      <c r="D48" s="11">
        <v>8496</v>
      </c>
      <c r="E48" s="11">
        <f t="shared" si="7"/>
        <v>8496</v>
      </c>
      <c r="F48" s="15"/>
      <c r="G48" s="15"/>
      <c r="H48" s="15"/>
      <c r="I48" s="15"/>
      <c r="J48" s="15"/>
      <c r="K48" s="15"/>
      <c r="L48" s="15"/>
      <c r="M48" s="15"/>
      <c r="N48" s="11"/>
      <c r="O48" s="11"/>
      <c r="P48" s="11"/>
      <c r="Q48" s="11"/>
      <c r="R48" s="11"/>
      <c r="S48" s="11"/>
      <c r="T48" s="6"/>
    </row>
    <row r="49" spans="1:20" s="3" customFormat="1" ht="15.75" x14ac:dyDescent="0.25">
      <c r="A49" s="13" t="s">
        <v>73</v>
      </c>
      <c r="B49" s="14" t="s">
        <v>74</v>
      </c>
      <c r="C49" s="11">
        <v>82839</v>
      </c>
      <c r="D49" s="11">
        <v>0</v>
      </c>
      <c r="E49" s="11">
        <f t="shared" si="7"/>
        <v>82839</v>
      </c>
      <c r="F49" s="15"/>
      <c r="G49" s="15"/>
      <c r="H49" s="15">
        <v>9292.5</v>
      </c>
      <c r="I49" s="15"/>
      <c r="J49" s="15"/>
      <c r="K49" s="15"/>
      <c r="L49" s="15"/>
      <c r="M49" s="15"/>
      <c r="N49" s="11"/>
      <c r="O49" s="11"/>
      <c r="P49" s="11"/>
      <c r="Q49" s="11"/>
      <c r="R49" s="11">
        <f t="shared" si="10"/>
        <v>9292.5</v>
      </c>
      <c r="S49" s="11">
        <f t="shared" si="9"/>
        <v>73546.5</v>
      </c>
      <c r="T49" s="6"/>
    </row>
    <row r="50" spans="1:20" s="3" customFormat="1" ht="15.75" x14ac:dyDescent="0.25">
      <c r="A50" s="13" t="s">
        <v>75</v>
      </c>
      <c r="B50" s="14" t="s">
        <v>76</v>
      </c>
      <c r="C50" s="11">
        <v>100000</v>
      </c>
      <c r="D50" s="11">
        <v>0</v>
      </c>
      <c r="E50" s="11">
        <f t="shared" si="7"/>
        <v>100000</v>
      </c>
      <c r="F50" s="15"/>
      <c r="G50" s="15"/>
      <c r="H50" s="15"/>
      <c r="I50" s="15"/>
      <c r="J50" s="15"/>
      <c r="K50" s="15"/>
      <c r="L50" s="15"/>
      <c r="M50" s="15"/>
      <c r="N50" s="11"/>
      <c r="O50" s="11"/>
      <c r="P50" s="11"/>
      <c r="Q50" s="11"/>
      <c r="R50" s="11">
        <f t="shared" si="10"/>
        <v>0</v>
      </c>
      <c r="S50" s="11">
        <f t="shared" si="9"/>
        <v>100000</v>
      </c>
      <c r="T50" s="6"/>
    </row>
    <row r="51" spans="1:20" s="3" customFormat="1" ht="15.75" x14ac:dyDescent="0.25">
      <c r="A51" s="13" t="s">
        <v>77</v>
      </c>
      <c r="B51" s="14" t="s">
        <v>78</v>
      </c>
      <c r="C51" s="11">
        <v>50000</v>
      </c>
      <c r="D51" s="11">
        <v>0</v>
      </c>
      <c r="E51" s="11">
        <f t="shared" si="7"/>
        <v>50000</v>
      </c>
      <c r="F51" s="15"/>
      <c r="G51" s="15"/>
      <c r="H51" s="15"/>
      <c r="I51" s="15"/>
      <c r="J51" s="15"/>
      <c r="K51" s="15"/>
      <c r="L51" s="15"/>
      <c r="M51" s="15"/>
      <c r="N51" s="11"/>
      <c r="O51" s="11"/>
      <c r="P51" s="11"/>
      <c r="Q51" s="11"/>
      <c r="R51" s="11">
        <f t="shared" si="10"/>
        <v>0</v>
      </c>
      <c r="S51" s="11">
        <f t="shared" si="9"/>
        <v>50000</v>
      </c>
      <c r="T51" s="6"/>
    </row>
    <row r="52" spans="1:20" s="3" customFormat="1" ht="15.75" x14ac:dyDescent="0.25">
      <c r="A52" s="13" t="s">
        <v>123</v>
      </c>
      <c r="B52" s="14" t="s">
        <v>125</v>
      </c>
      <c r="C52" s="11">
        <v>5000</v>
      </c>
      <c r="D52" s="11">
        <v>13351</v>
      </c>
      <c r="E52" s="11">
        <f t="shared" si="7"/>
        <v>18351</v>
      </c>
      <c r="F52" s="15"/>
      <c r="G52" s="15"/>
      <c r="H52" s="15">
        <v>9912</v>
      </c>
      <c r="I52" s="15"/>
      <c r="J52" s="15">
        <v>7080</v>
      </c>
      <c r="K52" s="15">
        <v>60475</v>
      </c>
      <c r="L52" s="15">
        <v>70800</v>
      </c>
      <c r="M52" s="15"/>
      <c r="N52" s="11"/>
      <c r="O52" s="11"/>
      <c r="P52" s="11"/>
      <c r="Q52" s="11"/>
      <c r="R52" s="11">
        <f t="shared" si="10"/>
        <v>148267</v>
      </c>
      <c r="S52" s="11">
        <f t="shared" si="9"/>
        <v>-129916</v>
      </c>
      <c r="T52" s="6"/>
    </row>
    <row r="53" spans="1:20" s="3" customFormat="1" ht="15.75" x14ac:dyDescent="0.25">
      <c r="A53" s="13" t="s">
        <v>79</v>
      </c>
      <c r="B53" s="14" t="s">
        <v>80</v>
      </c>
      <c r="C53" s="11">
        <v>150000</v>
      </c>
      <c r="D53" s="11">
        <v>0</v>
      </c>
      <c r="E53" s="11">
        <f t="shared" si="7"/>
        <v>150000</v>
      </c>
      <c r="F53" s="15"/>
      <c r="G53" s="15"/>
      <c r="H53" s="15"/>
      <c r="I53" s="15"/>
      <c r="J53" s="15"/>
      <c r="K53" s="15"/>
      <c r="L53" s="15"/>
      <c r="M53" s="15"/>
      <c r="N53" s="11"/>
      <c r="O53" s="11"/>
      <c r="P53" s="11"/>
      <c r="Q53" s="11"/>
      <c r="R53" s="11">
        <f t="shared" si="10"/>
        <v>0</v>
      </c>
      <c r="S53" s="11">
        <f t="shared" si="9"/>
        <v>150000</v>
      </c>
      <c r="T53" s="6"/>
    </row>
    <row r="54" spans="1:20" s="3" customFormat="1" ht="15.75" x14ac:dyDescent="0.25">
      <c r="A54" s="13" t="s">
        <v>7</v>
      </c>
      <c r="B54" s="14" t="s">
        <v>16</v>
      </c>
      <c r="C54" s="11">
        <v>10800000</v>
      </c>
      <c r="D54" s="11">
        <v>0</v>
      </c>
      <c r="E54" s="11">
        <f t="shared" si="7"/>
        <v>10800000</v>
      </c>
      <c r="F54" s="15"/>
      <c r="G54" s="15"/>
      <c r="H54" s="15"/>
      <c r="I54" s="15"/>
      <c r="J54" s="15">
        <v>4050000</v>
      </c>
      <c r="K54" s="15">
        <v>810000</v>
      </c>
      <c r="L54" s="15">
        <v>810000</v>
      </c>
      <c r="M54" s="15"/>
      <c r="N54" s="11"/>
      <c r="O54" s="11"/>
      <c r="P54" s="11"/>
      <c r="Q54" s="11"/>
      <c r="R54" s="11">
        <f t="shared" si="10"/>
        <v>5670000</v>
      </c>
      <c r="S54" s="11">
        <f t="shared" si="9"/>
        <v>5130000</v>
      </c>
      <c r="T54" s="6"/>
    </row>
    <row r="55" spans="1:20" s="3" customFormat="1" ht="15.75" x14ac:dyDescent="0.25">
      <c r="A55" s="13" t="s">
        <v>147</v>
      </c>
      <c r="B55" s="14" t="s">
        <v>148</v>
      </c>
      <c r="C55" s="11">
        <v>0</v>
      </c>
      <c r="D55" s="11">
        <v>400000</v>
      </c>
      <c r="E55" s="11">
        <f t="shared" si="7"/>
        <v>400000</v>
      </c>
      <c r="F55" s="15"/>
      <c r="G55" s="15"/>
      <c r="H55" s="15">
        <v>359900</v>
      </c>
      <c r="I55" s="15"/>
      <c r="J55" s="15"/>
      <c r="K55" s="15"/>
      <c r="L55" s="15"/>
      <c r="M55" s="15"/>
      <c r="N55" s="11"/>
      <c r="O55" s="11"/>
      <c r="P55" s="11"/>
      <c r="Q55" s="11"/>
      <c r="R55" s="11">
        <v>359900</v>
      </c>
      <c r="S55" s="11">
        <f t="shared" si="9"/>
        <v>40100</v>
      </c>
      <c r="T55" s="6"/>
    </row>
    <row r="56" spans="1:20" s="3" customFormat="1" ht="15.75" x14ac:dyDescent="0.25">
      <c r="A56" s="13" t="s">
        <v>149</v>
      </c>
      <c r="B56" s="14" t="s">
        <v>150</v>
      </c>
      <c r="C56" s="11">
        <v>0</v>
      </c>
      <c r="D56" s="11">
        <v>206102</v>
      </c>
      <c r="E56" s="11">
        <f t="shared" si="7"/>
        <v>206102</v>
      </c>
      <c r="F56" s="15"/>
      <c r="G56" s="15"/>
      <c r="H56" s="15">
        <v>61950</v>
      </c>
      <c r="I56" s="15">
        <v>208860</v>
      </c>
      <c r="J56" s="15"/>
      <c r="K56" s="15">
        <v>6500</v>
      </c>
      <c r="L56" s="15">
        <v>249216</v>
      </c>
      <c r="M56" s="15"/>
      <c r="N56" s="11"/>
      <c r="O56" s="11"/>
      <c r="P56" s="11"/>
      <c r="Q56" s="11"/>
      <c r="R56" s="11">
        <f>SUM(H56:Q56)</f>
        <v>526526</v>
      </c>
      <c r="S56" s="11">
        <f t="shared" si="9"/>
        <v>-320424</v>
      </c>
      <c r="T56" s="6"/>
    </row>
    <row r="57" spans="1:20" s="3" customFormat="1" ht="15.75" x14ac:dyDescent="0.25">
      <c r="A57" s="13" t="s">
        <v>158</v>
      </c>
      <c r="B57" s="14" t="s">
        <v>159</v>
      </c>
      <c r="C57" s="11">
        <v>0</v>
      </c>
      <c r="D57" s="11">
        <v>540000</v>
      </c>
      <c r="E57" s="11">
        <f t="shared" si="7"/>
        <v>540000</v>
      </c>
      <c r="F57" s="15"/>
      <c r="G57" s="15"/>
      <c r="H57" s="15"/>
      <c r="I57" s="15"/>
      <c r="J57" s="15">
        <v>539998.68000000005</v>
      </c>
      <c r="K57" s="15"/>
      <c r="L57" s="15"/>
      <c r="M57" s="15"/>
      <c r="N57" s="11"/>
      <c r="O57" s="11"/>
      <c r="P57" s="11"/>
      <c r="Q57" s="11"/>
      <c r="R57" s="11">
        <v>539998.68000000005</v>
      </c>
      <c r="S57" s="11">
        <f t="shared" si="9"/>
        <v>1.3199999999487773</v>
      </c>
      <c r="T57" s="6"/>
    </row>
    <row r="58" spans="1:20" s="3" customFormat="1" ht="15.75" x14ac:dyDescent="0.25">
      <c r="A58" s="13" t="s">
        <v>81</v>
      </c>
      <c r="B58" s="14" t="s">
        <v>82</v>
      </c>
      <c r="C58" s="11">
        <v>350000</v>
      </c>
      <c r="D58" s="11">
        <v>0</v>
      </c>
      <c r="E58" s="11">
        <f t="shared" si="7"/>
        <v>350000</v>
      </c>
      <c r="F58" s="15"/>
      <c r="G58" s="15"/>
      <c r="H58" s="15">
        <v>82364</v>
      </c>
      <c r="I58" s="15">
        <v>27730</v>
      </c>
      <c r="J58" s="15"/>
      <c r="K58" s="15"/>
      <c r="L58" s="15"/>
      <c r="M58" s="15"/>
      <c r="N58" s="11"/>
      <c r="O58" s="11"/>
      <c r="P58" s="11"/>
      <c r="Q58" s="11"/>
      <c r="R58" s="11">
        <f>+(F58+G58+H58+I58+J58+K58+L58+M58+N58+O58+P58+Q58)</f>
        <v>110094</v>
      </c>
      <c r="S58" s="11">
        <f t="shared" si="9"/>
        <v>239906</v>
      </c>
      <c r="T58" s="6"/>
    </row>
    <row r="59" spans="1:20" s="3" customFormat="1" ht="15.75" x14ac:dyDescent="0.25">
      <c r="A59" s="13" t="s">
        <v>175</v>
      </c>
      <c r="B59" s="14" t="s">
        <v>176</v>
      </c>
      <c r="C59" s="11">
        <v>0</v>
      </c>
      <c r="D59" s="11">
        <v>405507</v>
      </c>
      <c r="E59" s="11">
        <f t="shared" si="7"/>
        <v>405507</v>
      </c>
      <c r="F59" s="15"/>
      <c r="G59" s="15"/>
      <c r="H59" s="15"/>
      <c r="I59" s="15"/>
      <c r="J59" s="15"/>
      <c r="K59" s="15"/>
      <c r="L59" s="15">
        <v>101589.15</v>
      </c>
      <c r="M59" s="15"/>
      <c r="N59" s="11"/>
      <c r="O59" s="11"/>
      <c r="P59" s="11"/>
      <c r="Q59" s="11"/>
      <c r="R59" s="11">
        <v>101589.15</v>
      </c>
      <c r="S59" s="11">
        <v>-101589.15</v>
      </c>
      <c r="T59" s="6"/>
    </row>
    <row r="60" spans="1:20" s="3" customFormat="1" ht="15.75" x14ac:dyDescent="0.25">
      <c r="A60" s="13" t="s">
        <v>83</v>
      </c>
      <c r="B60" s="14" t="s">
        <v>84</v>
      </c>
      <c r="C60" s="11">
        <v>500000</v>
      </c>
      <c r="D60" s="11">
        <v>200000</v>
      </c>
      <c r="E60" s="11">
        <f t="shared" si="7"/>
        <v>700000</v>
      </c>
      <c r="F60" s="15"/>
      <c r="G60" s="15"/>
      <c r="H60" s="15">
        <v>8968</v>
      </c>
      <c r="I60" s="15">
        <v>195880</v>
      </c>
      <c r="J60" s="15"/>
      <c r="K60" s="54"/>
      <c r="L60" s="15">
        <v>340009.33</v>
      </c>
      <c r="M60" s="15"/>
      <c r="N60" s="11"/>
      <c r="O60" s="11"/>
      <c r="P60" s="11"/>
      <c r="Q60" s="11"/>
      <c r="R60" s="11">
        <f>+(F60+G60+H60+I60+J60+K60+L60+M60+N60+O60+P60+Q60)</f>
        <v>544857.33000000007</v>
      </c>
      <c r="S60" s="11">
        <f t="shared" si="9"/>
        <v>155142.66999999993</v>
      </c>
      <c r="T60" s="6"/>
    </row>
    <row r="61" spans="1:20" s="3" customFormat="1" ht="15.75" x14ac:dyDescent="0.25">
      <c r="A61" s="13" t="s">
        <v>85</v>
      </c>
      <c r="B61" s="14" t="s">
        <v>86</v>
      </c>
      <c r="C61" s="11">
        <v>200000</v>
      </c>
      <c r="D61" s="11">
        <v>0</v>
      </c>
      <c r="E61" s="11">
        <f t="shared" si="7"/>
        <v>200000</v>
      </c>
      <c r="F61" s="15"/>
      <c r="G61" s="15"/>
      <c r="H61" s="15">
        <v>6195</v>
      </c>
      <c r="I61" s="15"/>
      <c r="J61" s="15"/>
      <c r="K61" s="15"/>
      <c r="L61" s="15"/>
      <c r="M61" s="15"/>
      <c r="N61" s="11"/>
      <c r="O61" s="11"/>
      <c r="P61" s="11"/>
      <c r="Q61" s="11"/>
      <c r="R61" s="11">
        <f>+(F61+G61+H61+I61+J61+K61+L61+M61+N61+O61+P61+Q61)</f>
        <v>6195</v>
      </c>
      <c r="S61" s="11">
        <f t="shared" si="9"/>
        <v>193805</v>
      </c>
      <c r="T61" s="6"/>
    </row>
    <row r="62" spans="1:20" s="3" customFormat="1" ht="15.75" x14ac:dyDescent="0.25">
      <c r="A62" s="13" t="s">
        <v>154</v>
      </c>
      <c r="B62" s="14" t="s">
        <v>155</v>
      </c>
      <c r="C62" s="15">
        <v>0</v>
      </c>
      <c r="D62" s="15">
        <v>274494</v>
      </c>
      <c r="E62" s="11">
        <f t="shared" si="7"/>
        <v>274494</v>
      </c>
      <c r="F62" s="15"/>
      <c r="G62" s="15"/>
      <c r="H62" s="15"/>
      <c r="I62" s="15"/>
      <c r="J62" s="15"/>
      <c r="K62" s="15">
        <v>67322.5</v>
      </c>
      <c r="L62" s="15">
        <v>118000</v>
      </c>
      <c r="M62" s="15"/>
      <c r="N62" s="11"/>
      <c r="O62" s="11"/>
      <c r="P62" s="11"/>
      <c r="Q62" s="11"/>
      <c r="R62" s="11">
        <v>185322.5</v>
      </c>
      <c r="S62" s="11">
        <f t="shared" si="9"/>
        <v>89171.5</v>
      </c>
      <c r="T62" s="6"/>
    </row>
    <row r="63" spans="1:20" s="3" customFormat="1" ht="15.75" x14ac:dyDescent="0.25">
      <c r="A63" s="13" t="s">
        <v>87</v>
      </c>
      <c r="B63" s="14" t="s">
        <v>88</v>
      </c>
      <c r="C63" s="11">
        <v>150000</v>
      </c>
      <c r="D63" s="11">
        <v>0</v>
      </c>
      <c r="E63" s="11">
        <f t="shared" si="7"/>
        <v>150000</v>
      </c>
      <c r="F63" s="15"/>
      <c r="G63" s="15"/>
      <c r="H63" s="15">
        <v>43512.5</v>
      </c>
      <c r="I63" s="15"/>
      <c r="J63" s="15">
        <v>80476</v>
      </c>
      <c r="K63" s="15"/>
      <c r="L63" s="15">
        <v>12064.32</v>
      </c>
      <c r="M63" s="15"/>
      <c r="N63" s="11"/>
      <c r="O63" s="11"/>
      <c r="P63" s="11"/>
      <c r="Q63" s="11"/>
      <c r="R63" s="11">
        <f>+(F63+G63+H63+I63+J63+K63+L63+M63+N63+O63+P63+Q63)</f>
        <v>136052.82</v>
      </c>
      <c r="S63" s="11">
        <f t="shared" si="9"/>
        <v>13947.179999999993</v>
      </c>
      <c r="T63" s="6"/>
    </row>
    <row r="64" spans="1:20" s="3" customFormat="1" ht="15.75" x14ac:dyDescent="0.25">
      <c r="A64" s="13" t="s">
        <v>89</v>
      </c>
      <c r="B64" s="14" t="s">
        <v>90</v>
      </c>
      <c r="C64" s="11">
        <v>150000</v>
      </c>
      <c r="D64" s="11">
        <v>0</v>
      </c>
      <c r="E64" s="11">
        <f t="shared" si="7"/>
        <v>150000</v>
      </c>
      <c r="F64" s="15"/>
      <c r="G64" s="15"/>
      <c r="H64" s="15"/>
      <c r="I64" s="15">
        <v>129994.7</v>
      </c>
      <c r="J64" s="15"/>
      <c r="K64" s="15"/>
      <c r="L64" s="15">
        <v>117728.6</v>
      </c>
      <c r="M64" s="15"/>
      <c r="N64" s="11"/>
      <c r="O64" s="11"/>
      <c r="P64" s="11"/>
      <c r="Q64" s="11"/>
      <c r="R64" s="11">
        <f>+(F64+G64+H64+I64+J64+K64+L64+M64+N64+O64+P64+Q64)</f>
        <v>247723.3</v>
      </c>
      <c r="S64" s="11">
        <f t="shared" si="9"/>
        <v>-97723.299999999988</v>
      </c>
      <c r="T64" s="6"/>
    </row>
    <row r="65" spans="1:22" s="3" customFormat="1" ht="15.75" x14ac:dyDescent="0.25">
      <c r="A65" s="13" t="s">
        <v>91</v>
      </c>
      <c r="B65" s="14" t="s">
        <v>92</v>
      </c>
      <c r="C65" s="11">
        <v>100000</v>
      </c>
      <c r="D65" s="11">
        <v>0</v>
      </c>
      <c r="E65" s="11">
        <f t="shared" si="7"/>
        <v>100000</v>
      </c>
      <c r="F65" s="15"/>
      <c r="G65" s="15"/>
      <c r="H65" s="15">
        <v>1711</v>
      </c>
      <c r="I65" s="15">
        <v>11800</v>
      </c>
      <c r="J65" s="15"/>
      <c r="K65" s="15"/>
      <c r="L65" s="15">
        <v>18054</v>
      </c>
      <c r="M65" s="15"/>
      <c r="N65" s="11"/>
      <c r="O65" s="11"/>
      <c r="P65" s="11"/>
      <c r="Q65" s="11"/>
      <c r="R65" s="11">
        <f>+(F65+G65+H65+I65+J65+K65+L65+M65+N65+O65+P65+Q65)</f>
        <v>31565</v>
      </c>
      <c r="S65" s="11">
        <f t="shared" si="9"/>
        <v>68435</v>
      </c>
      <c r="T65" s="6"/>
    </row>
    <row r="66" spans="1:22" s="3" customFormat="1" ht="15.75" x14ac:dyDescent="0.25">
      <c r="A66" s="13" t="s">
        <v>156</v>
      </c>
      <c r="B66" s="14" t="s">
        <v>157</v>
      </c>
      <c r="C66" s="15">
        <v>0</v>
      </c>
      <c r="D66" s="15">
        <v>578200</v>
      </c>
      <c r="E66" s="11">
        <f t="shared" si="7"/>
        <v>578200</v>
      </c>
      <c r="F66" s="15"/>
      <c r="G66" s="15"/>
      <c r="H66" s="15"/>
      <c r="I66" s="15"/>
      <c r="J66" s="15">
        <v>330400</v>
      </c>
      <c r="K66" s="15"/>
      <c r="L66" s="15"/>
      <c r="M66" s="15"/>
      <c r="N66" s="11"/>
      <c r="O66" s="11"/>
      <c r="P66" s="11"/>
      <c r="Q66" s="11"/>
      <c r="R66" s="11">
        <v>330400</v>
      </c>
      <c r="S66" s="11">
        <f t="shared" si="9"/>
        <v>247800</v>
      </c>
      <c r="T66" s="6"/>
    </row>
    <row r="67" spans="1:22" s="23" customFormat="1" ht="15.75" x14ac:dyDescent="0.25">
      <c r="A67" s="17"/>
      <c r="B67" s="18" t="s">
        <v>47</v>
      </c>
      <c r="C67" s="22">
        <f>SUM(C32:C66)</f>
        <v>24459405</v>
      </c>
      <c r="D67" s="22">
        <f t="shared" ref="D67:S67" si="11">SUM(D32:D66)</f>
        <v>654761</v>
      </c>
      <c r="E67" s="22">
        <f t="shared" si="11"/>
        <v>25114166</v>
      </c>
      <c r="F67" s="22">
        <f t="shared" si="11"/>
        <v>0</v>
      </c>
      <c r="G67" s="22">
        <f t="shared" si="11"/>
        <v>1069670</v>
      </c>
      <c r="H67" s="22">
        <f t="shared" si="11"/>
        <v>1528060.6</v>
      </c>
      <c r="I67" s="22">
        <f t="shared" si="11"/>
        <v>1134964.7</v>
      </c>
      <c r="J67" s="22">
        <f t="shared" si="11"/>
        <v>6913473.4799999995</v>
      </c>
      <c r="K67" s="22">
        <f t="shared" si="11"/>
        <v>1696810.53</v>
      </c>
      <c r="L67" s="22">
        <f t="shared" si="11"/>
        <v>2591273.9099999997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2">
        <f t="shared" si="11"/>
        <v>0</v>
      </c>
      <c r="R67" s="22">
        <f t="shared" si="11"/>
        <v>14934253.220000001</v>
      </c>
      <c r="S67" s="22">
        <f t="shared" si="11"/>
        <v>9620179.7799999993</v>
      </c>
      <c r="T67" s="6"/>
    </row>
    <row r="68" spans="1:22" s="3" customFormat="1" ht="15.75" x14ac:dyDescent="0.25">
      <c r="A68" s="13" t="s">
        <v>93</v>
      </c>
      <c r="B68" s="14" t="s">
        <v>94</v>
      </c>
      <c r="C68" s="11">
        <v>200000</v>
      </c>
      <c r="D68" s="11">
        <v>27654</v>
      </c>
      <c r="E68" s="11">
        <f t="shared" ref="E68:E75" si="12">+C68+D68</f>
        <v>227654</v>
      </c>
      <c r="F68" s="15"/>
      <c r="G68" s="15"/>
      <c r="H68" s="15"/>
      <c r="I68" s="15"/>
      <c r="J68" s="15"/>
      <c r="K68" s="15">
        <v>9081.16</v>
      </c>
      <c r="L68" s="15"/>
      <c r="M68" s="15"/>
      <c r="N68" s="11"/>
      <c r="O68" s="11"/>
      <c r="P68" s="11"/>
      <c r="Q68" s="11"/>
      <c r="R68" s="11">
        <f>+(F68+G68+H68+I68+J68+K68+L68+M68+N68+O68+P68+Q68)</f>
        <v>9081.16</v>
      </c>
      <c r="S68" s="11">
        <f t="shared" ref="S68:S75" si="13">+E68-R68</f>
        <v>218572.84</v>
      </c>
      <c r="T68" s="6"/>
    </row>
    <row r="69" spans="1:22" s="3" customFormat="1" ht="15.75" x14ac:dyDescent="0.25">
      <c r="A69" s="13" t="s">
        <v>95</v>
      </c>
      <c r="B69" s="14" t="s">
        <v>96</v>
      </c>
      <c r="C69" s="11">
        <v>100000</v>
      </c>
      <c r="D69" s="11">
        <v>-100000</v>
      </c>
      <c r="E69" s="11">
        <f t="shared" si="12"/>
        <v>0</v>
      </c>
      <c r="F69" s="15"/>
      <c r="G69" s="15"/>
      <c r="H69" s="15"/>
      <c r="I69" s="15"/>
      <c r="J69" s="15"/>
      <c r="K69" s="15"/>
      <c r="L69" s="15"/>
      <c r="M69" s="15"/>
      <c r="N69" s="11"/>
      <c r="O69" s="11"/>
      <c r="P69" s="11"/>
      <c r="Q69" s="11"/>
      <c r="R69" s="11"/>
      <c r="S69" s="11"/>
      <c r="T69" s="6"/>
    </row>
    <row r="70" spans="1:22" s="3" customFormat="1" ht="15.75" x14ac:dyDescent="0.25">
      <c r="A70" s="13" t="s">
        <v>97</v>
      </c>
      <c r="B70" s="14" t="s">
        <v>132</v>
      </c>
      <c r="C70" s="11">
        <v>200000</v>
      </c>
      <c r="D70" s="11">
        <v>0</v>
      </c>
      <c r="E70" s="11">
        <f t="shared" si="12"/>
        <v>200000</v>
      </c>
      <c r="F70" s="15"/>
      <c r="G70" s="15"/>
      <c r="H70" s="15">
        <v>144999.99</v>
      </c>
      <c r="I70" s="15"/>
      <c r="J70" s="15"/>
      <c r="K70" s="15">
        <v>31999.24</v>
      </c>
      <c r="L70" s="15"/>
      <c r="M70" s="15"/>
      <c r="N70" s="11"/>
      <c r="O70" s="11"/>
      <c r="P70" s="11"/>
      <c r="Q70" s="11"/>
      <c r="R70" s="11">
        <f>+(F70+G70+H70+I70+J70+K70+L70+M70+N70+O70+P70+Q70)</f>
        <v>176999.22999999998</v>
      </c>
      <c r="S70" s="11">
        <f t="shared" si="13"/>
        <v>23000.770000000019</v>
      </c>
      <c r="T70" s="6"/>
    </row>
    <row r="71" spans="1:22" s="3" customFormat="1" ht="15.75" x14ac:dyDescent="0.25">
      <c r="A71" s="13" t="s">
        <v>98</v>
      </c>
      <c r="B71" s="14" t="s">
        <v>153</v>
      </c>
      <c r="C71" s="11">
        <v>100000</v>
      </c>
      <c r="D71" s="11">
        <v>28308</v>
      </c>
      <c r="E71" s="11">
        <f t="shared" si="12"/>
        <v>128308</v>
      </c>
      <c r="F71" s="15"/>
      <c r="G71" s="15"/>
      <c r="H71" s="15">
        <v>106200</v>
      </c>
      <c r="I71" s="15"/>
      <c r="J71" s="15">
        <v>97940</v>
      </c>
      <c r="K71" s="15"/>
      <c r="L71" s="15"/>
      <c r="M71" s="15"/>
      <c r="N71" s="11"/>
      <c r="O71" s="11"/>
      <c r="P71" s="11"/>
      <c r="Q71" s="11"/>
      <c r="R71" s="11">
        <f>+(F71+G71+H71+I71+J71+K71+L71+M71+N71+O71+P71+Q71)</f>
        <v>204140</v>
      </c>
      <c r="S71" s="11">
        <f t="shared" si="13"/>
        <v>-75832</v>
      </c>
      <c r="T71" s="6"/>
    </row>
    <row r="72" spans="1:22" s="3" customFormat="1" ht="15.75" x14ac:dyDescent="0.25">
      <c r="A72" s="13" t="s">
        <v>167</v>
      </c>
      <c r="B72" s="14" t="s">
        <v>168</v>
      </c>
      <c r="C72" s="11">
        <v>0</v>
      </c>
      <c r="D72" s="11">
        <v>6844</v>
      </c>
      <c r="E72" s="11">
        <f t="shared" si="12"/>
        <v>6844</v>
      </c>
      <c r="F72" s="15"/>
      <c r="G72" s="15"/>
      <c r="H72" s="15"/>
      <c r="I72" s="15"/>
      <c r="J72" s="15"/>
      <c r="K72" s="15">
        <v>6844</v>
      </c>
      <c r="L72" s="15"/>
      <c r="M72" s="15"/>
      <c r="N72" s="11"/>
      <c r="O72" s="11"/>
      <c r="P72" s="11"/>
      <c r="Q72" s="11"/>
      <c r="R72" s="11">
        <v>6844</v>
      </c>
      <c r="S72" s="11">
        <f t="shared" si="13"/>
        <v>0</v>
      </c>
      <c r="T72" s="6"/>
    </row>
    <row r="73" spans="1:22" s="3" customFormat="1" ht="15.75" x14ac:dyDescent="0.25">
      <c r="A73" s="13" t="s">
        <v>124</v>
      </c>
      <c r="B73" s="14" t="s">
        <v>126</v>
      </c>
      <c r="C73" s="11">
        <v>4484</v>
      </c>
      <c r="D73" s="11">
        <v>0</v>
      </c>
      <c r="E73" s="11">
        <f t="shared" si="12"/>
        <v>4484</v>
      </c>
      <c r="F73" s="15"/>
      <c r="G73" s="15"/>
      <c r="H73" s="15"/>
      <c r="I73" s="15"/>
      <c r="J73" s="15"/>
      <c r="K73" s="15">
        <v>20296</v>
      </c>
      <c r="L73" s="15"/>
      <c r="M73" s="15"/>
      <c r="N73" s="11"/>
      <c r="O73" s="11"/>
      <c r="P73" s="11"/>
      <c r="Q73" s="11"/>
      <c r="R73" s="11">
        <f>+(F73+G73+H73+I73+J73+K73+L73+M73+N73+O73+P73+Q73)</f>
        <v>20296</v>
      </c>
      <c r="S73" s="11">
        <f t="shared" si="13"/>
        <v>-15812</v>
      </c>
      <c r="T73" s="6"/>
    </row>
    <row r="74" spans="1:22" s="3" customFormat="1" ht="15.75" x14ac:dyDescent="0.25">
      <c r="A74" s="13" t="s">
        <v>165</v>
      </c>
      <c r="B74" s="14" t="s">
        <v>166</v>
      </c>
      <c r="C74" s="11">
        <v>0</v>
      </c>
      <c r="D74" s="11">
        <v>65502</v>
      </c>
      <c r="E74" s="11">
        <f t="shared" si="12"/>
        <v>65502</v>
      </c>
      <c r="F74" s="15"/>
      <c r="G74" s="15"/>
      <c r="H74" s="15"/>
      <c r="I74" s="15"/>
      <c r="J74" s="15"/>
      <c r="K74" s="15">
        <v>65681.25</v>
      </c>
      <c r="L74" s="15"/>
      <c r="M74" s="15"/>
      <c r="N74" s="11"/>
      <c r="O74" s="11"/>
      <c r="P74" s="11"/>
      <c r="Q74" s="11"/>
      <c r="R74" s="11">
        <v>65681.25</v>
      </c>
      <c r="S74" s="11">
        <f t="shared" si="13"/>
        <v>-179.25</v>
      </c>
      <c r="T74" s="6"/>
    </row>
    <row r="75" spans="1:22" s="3" customFormat="1" ht="15.75" x14ac:dyDescent="0.25">
      <c r="A75" s="13" t="s">
        <v>151</v>
      </c>
      <c r="B75" s="14" t="s">
        <v>152</v>
      </c>
      <c r="C75" s="11">
        <v>0</v>
      </c>
      <c r="D75" s="11">
        <v>15992</v>
      </c>
      <c r="E75" s="11">
        <f t="shared" si="12"/>
        <v>15992</v>
      </c>
      <c r="F75" s="15"/>
      <c r="G75" s="15"/>
      <c r="H75" s="15"/>
      <c r="I75" s="15"/>
      <c r="J75" s="15"/>
      <c r="K75" s="15"/>
      <c r="L75" s="15"/>
      <c r="M75" s="15"/>
      <c r="N75" s="11"/>
      <c r="O75" s="11"/>
      <c r="P75" s="11"/>
      <c r="Q75" s="11"/>
      <c r="R75" s="11">
        <f>SUM(H75:Q75)</f>
        <v>0</v>
      </c>
      <c r="S75" s="11">
        <f t="shared" si="13"/>
        <v>15992</v>
      </c>
      <c r="T75" s="6"/>
    </row>
    <row r="76" spans="1:22" s="20" customFormat="1" ht="15.75" x14ac:dyDescent="0.25">
      <c r="A76" s="22"/>
      <c r="B76" s="22" t="s">
        <v>47</v>
      </c>
      <c r="C76" s="22">
        <f>SUM(C68:C75)</f>
        <v>604484</v>
      </c>
      <c r="D76" s="22">
        <f t="shared" ref="D76:S76" si="14">SUM(D68:D75)</f>
        <v>44300</v>
      </c>
      <c r="E76" s="22">
        <f t="shared" si="14"/>
        <v>648784</v>
      </c>
      <c r="F76" s="22">
        <f t="shared" si="14"/>
        <v>0</v>
      </c>
      <c r="G76" s="22">
        <f t="shared" si="14"/>
        <v>0</v>
      </c>
      <c r="H76" s="22">
        <f t="shared" si="14"/>
        <v>251199.99</v>
      </c>
      <c r="I76" s="22">
        <f t="shared" si="14"/>
        <v>0</v>
      </c>
      <c r="J76" s="22">
        <f t="shared" si="14"/>
        <v>97940</v>
      </c>
      <c r="K76" s="22">
        <f t="shared" si="14"/>
        <v>133901.65</v>
      </c>
      <c r="L76" s="22">
        <f t="shared" si="14"/>
        <v>0</v>
      </c>
      <c r="M76" s="22">
        <f t="shared" si="14"/>
        <v>0</v>
      </c>
      <c r="N76" s="22">
        <f t="shared" si="14"/>
        <v>0</v>
      </c>
      <c r="O76" s="22">
        <f t="shared" si="14"/>
        <v>0</v>
      </c>
      <c r="P76" s="22">
        <f t="shared" si="14"/>
        <v>0</v>
      </c>
      <c r="Q76" s="22">
        <f t="shared" si="14"/>
        <v>0</v>
      </c>
      <c r="R76" s="22">
        <f t="shared" si="14"/>
        <v>483041.64</v>
      </c>
      <c r="S76" s="22">
        <f t="shared" si="14"/>
        <v>165742.36000000002</v>
      </c>
      <c r="T76" s="6"/>
    </row>
    <row r="77" spans="1:22" s="3" customFormat="1" ht="15.75" x14ac:dyDescent="0.25">
      <c r="A77" s="22"/>
      <c r="B77" s="22" t="s">
        <v>47</v>
      </c>
      <c r="C77" s="22">
        <f t="shared" ref="C77:S77" si="15">+C14+C31+C67+C76</f>
        <v>116947738</v>
      </c>
      <c r="D77" s="22">
        <f t="shared" si="15"/>
        <v>0</v>
      </c>
      <c r="E77" s="22">
        <f t="shared" si="15"/>
        <v>116947738</v>
      </c>
      <c r="F77" s="22">
        <f t="shared" si="15"/>
        <v>6210360.2700000005</v>
      </c>
      <c r="G77" s="22">
        <f t="shared" si="15"/>
        <v>8302127.2699999996</v>
      </c>
      <c r="H77" s="22">
        <f t="shared" si="15"/>
        <v>8388004.540000001</v>
      </c>
      <c r="I77" s="22">
        <f t="shared" si="15"/>
        <v>7724227.4700000007</v>
      </c>
      <c r="J77" s="22">
        <f t="shared" si="15"/>
        <v>13523049.43</v>
      </c>
      <c r="K77" s="22">
        <f t="shared" si="15"/>
        <v>8741993.7200000007</v>
      </c>
      <c r="L77" s="22">
        <f t="shared" si="15"/>
        <v>10055101.379999999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>
        <f t="shared" si="15"/>
        <v>0</v>
      </c>
      <c r="Q77" s="22">
        <f t="shared" si="15"/>
        <v>0</v>
      </c>
      <c r="R77" s="22">
        <f t="shared" si="15"/>
        <v>62944864.079999998</v>
      </c>
      <c r="S77" s="22">
        <f t="shared" si="15"/>
        <v>53068584.369999997</v>
      </c>
      <c r="T77" s="6"/>
    </row>
    <row r="78" spans="1:22" s="3" customFormat="1" ht="15.75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6"/>
    </row>
    <row r="79" spans="1:22" s="69" customFormat="1" ht="23.25" customHeight="1" x14ac:dyDescent="0.3">
      <c r="A79" s="66" t="s">
        <v>119</v>
      </c>
      <c r="B79" s="66"/>
      <c r="C79" s="66"/>
      <c r="D79" s="66"/>
      <c r="E79" s="70"/>
      <c r="F79" s="70"/>
      <c r="G79" s="70"/>
      <c r="H79" s="70"/>
      <c r="I79" s="6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5"/>
      <c r="V79" s="68"/>
    </row>
    <row r="80" spans="1:22" ht="20.25" x14ac:dyDescent="0.3">
      <c r="A80" s="36" t="s">
        <v>128</v>
      </c>
      <c r="B80" s="36"/>
      <c r="C80" s="36"/>
      <c r="D80" s="36"/>
      <c r="E80" s="64"/>
      <c r="F80" s="64"/>
      <c r="G80" s="64"/>
      <c r="H80" s="64"/>
      <c r="I80" s="63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V80" s="1"/>
    </row>
    <row r="81" spans="1:22" ht="20.25" x14ac:dyDescent="0.3">
      <c r="A81" s="36" t="s">
        <v>129</v>
      </c>
      <c r="B81" s="36"/>
      <c r="C81" s="36"/>
      <c r="D81" s="36"/>
      <c r="E81" s="64"/>
      <c r="F81" s="64"/>
      <c r="G81" s="64"/>
      <c r="H81" s="64"/>
      <c r="I81" s="63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V81" s="1"/>
    </row>
    <row r="85" spans="1:22" x14ac:dyDescent="0.25">
      <c r="A85" s="85"/>
      <c r="B85" s="85"/>
      <c r="C85" s="85"/>
      <c r="D85" s="85"/>
      <c r="E85" s="85"/>
      <c r="F85" s="85"/>
      <c r="G85" s="85"/>
      <c r="H85" s="85"/>
      <c r="I85" s="47"/>
      <c r="J85" s="47"/>
      <c r="K85" s="38"/>
      <c r="L85" s="38"/>
      <c r="M85" s="38"/>
      <c r="N85" s="38"/>
      <c r="O85" s="38"/>
      <c r="P85" s="38"/>
      <c r="Q85" s="38"/>
      <c r="R85" s="38"/>
      <c r="S85" s="74"/>
      <c r="T85" s="38"/>
      <c r="U85" s="38"/>
    </row>
    <row r="86" spans="1:22" ht="20.25" x14ac:dyDescent="0.3">
      <c r="A86" s="84"/>
      <c r="B86" s="84"/>
      <c r="C86" s="84"/>
      <c r="D86" s="84"/>
      <c r="E86" s="84"/>
      <c r="F86" s="84"/>
      <c r="G86" s="84"/>
      <c r="H86" s="84"/>
      <c r="I86" s="48"/>
      <c r="J86" s="48"/>
      <c r="K86" s="40"/>
      <c r="L86" s="40"/>
      <c r="M86" s="40"/>
      <c r="N86" s="40"/>
      <c r="O86" s="40"/>
      <c r="P86" s="40"/>
      <c r="Q86" s="40"/>
      <c r="R86" s="40"/>
      <c r="S86" s="73"/>
      <c r="T86" s="40"/>
      <c r="U86" s="40"/>
    </row>
    <row r="87" spans="1:22" x14ac:dyDescent="0.25">
      <c r="A87" s="83"/>
      <c r="B87" s="83"/>
      <c r="C87" s="83"/>
      <c r="D87" s="83"/>
      <c r="E87" s="83"/>
      <c r="F87" s="83"/>
      <c r="G87" s="83"/>
      <c r="H87" s="83"/>
      <c r="I87" s="49"/>
      <c r="J87" s="49"/>
      <c r="K87" s="39"/>
      <c r="L87" s="39"/>
      <c r="M87" s="39"/>
      <c r="N87" s="39"/>
      <c r="O87" s="39"/>
      <c r="P87" s="39"/>
      <c r="Q87" s="39"/>
      <c r="R87" s="39"/>
      <c r="S87" s="72"/>
      <c r="T87" s="39"/>
      <c r="U87" s="39"/>
    </row>
    <row r="88" spans="1:22" x14ac:dyDescent="0.25">
      <c r="A88" s="83"/>
      <c r="B88" s="83"/>
      <c r="C88" s="83"/>
      <c r="D88" s="83"/>
      <c r="E88" s="83"/>
      <c r="F88" s="83"/>
      <c r="G88" s="83"/>
      <c r="H88" s="83"/>
      <c r="I88" s="49"/>
      <c r="J88" s="49"/>
      <c r="K88" s="39"/>
      <c r="L88" s="39"/>
      <c r="M88" s="39"/>
      <c r="N88" s="39"/>
      <c r="O88" s="39"/>
      <c r="P88" s="39"/>
      <c r="Q88" s="39"/>
      <c r="R88" s="39"/>
      <c r="S88" s="72"/>
      <c r="T88" s="39"/>
      <c r="U88" s="39"/>
    </row>
    <row r="89" spans="1:22" ht="15.75" x14ac:dyDescent="0.25">
      <c r="A89" s="41"/>
      <c r="B89" s="41"/>
      <c r="C89" s="41"/>
      <c r="D89" s="62"/>
      <c r="E89" s="6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75"/>
      <c r="T89" s="41"/>
      <c r="U89" s="41"/>
    </row>
    <row r="90" spans="1:22" ht="15.75" x14ac:dyDescent="0.25">
      <c r="A90" s="86"/>
      <c r="B90" s="86"/>
      <c r="C90" s="86"/>
      <c r="D90" s="86"/>
      <c r="E90" s="86"/>
      <c r="F90" s="86"/>
      <c r="G90" s="86"/>
      <c r="H90" s="86"/>
      <c r="I90" s="50"/>
      <c r="J90" s="50"/>
      <c r="N90" s="5"/>
    </row>
    <row r="91" spans="1:22" x14ac:dyDescent="0.25">
      <c r="A91" s="82"/>
      <c r="B91" s="82"/>
      <c r="C91" s="82"/>
      <c r="D91" s="82"/>
      <c r="E91" s="82"/>
      <c r="F91" s="82"/>
      <c r="G91" s="82"/>
      <c r="H91" s="82"/>
      <c r="N91" s="5"/>
    </row>
    <row r="92" spans="1:22" ht="15.75" x14ac:dyDescent="0.25">
      <c r="A92" s="43"/>
      <c r="B92" s="44"/>
      <c r="C92" s="6"/>
      <c r="D92" s="6"/>
      <c r="E92" s="6"/>
      <c r="F92" s="6"/>
    </row>
    <row r="93" spans="1:22" ht="15.75" x14ac:dyDescent="0.25">
      <c r="A93" s="43"/>
      <c r="B93" s="51"/>
      <c r="C93" s="45"/>
      <c r="D93" s="45"/>
      <c r="E93" s="45"/>
      <c r="F93" s="45"/>
      <c r="G93" s="45"/>
    </row>
    <row r="94" spans="1:22" ht="15.75" x14ac:dyDescent="0.25">
      <c r="A94" s="43"/>
      <c r="B94" s="51"/>
      <c r="C94" s="45"/>
      <c r="D94" s="45"/>
      <c r="E94" s="45"/>
      <c r="F94" s="45"/>
      <c r="G94" s="45"/>
    </row>
    <row r="95" spans="1:22" ht="15.75" x14ac:dyDescent="0.25">
      <c r="A95" s="43"/>
      <c r="B95" s="51"/>
      <c r="C95" s="45"/>
      <c r="D95" s="45"/>
      <c r="E95" s="45"/>
      <c r="F95" s="45"/>
      <c r="G95" s="45"/>
    </row>
    <row r="96" spans="1:22" ht="15.75" x14ac:dyDescent="0.25">
      <c r="A96" s="43"/>
      <c r="B96" s="51"/>
      <c r="C96" s="45"/>
      <c r="D96" s="45"/>
      <c r="E96" s="45"/>
      <c r="F96" s="45"/>
      <c r="G96" s="45"/>
    </row>
    <row r="97" spans="1:10" ht="15.75" x14ac:dyDescent="0.25">
      <c r="A97" s="43"/>
      <c r="B97" s="51"/>
      <c r="C97" s="45"/>
      <c r="D97" s="45"/>
      <c r="E97" s="45"/>
      <c r="F97" s="45"/>
      <c r="G97" s="45"/>
    </row>
    <row r="98" spans="1:10" ht="15.75" x14ac:dyDescent="0.25">
      <c r="A98" s="43"/>
      <c r="B98" s="52"/>
      <c r="C98" s="45"/>
      <c r="D98" s="45"/>
      <c r="E98" s="45"/>
      <c r="F98" s="45"/>
      <c r="G98" s="45"/>
    </row>
    <row r="99" spans="1:10" ht="15.75" x14ac:dyDescent="0.25">
      <c r="A99" s="43"/>
      <c r="B99" s="52"/>
      <c r="C99" s="45"/>
      <c r="D99" s="45"/>
      <c r="E99" s="45"/>
      <c r="F99" s="45"/>
      <c r="G99" s="45"/>
    </row>
    <row r="100" spans="1:10" ht="15.75" x14ac:dyDescent="0.25">
      <c r="A100" s="43"/>
      <c r="B100" s="52"/>
      <c r="C100" s="45"/>
      <c r="D100" s="45"/>
      <c r="E100" s="45"/>
      <c r="F100" s="45"/>
      <c r="G100" s="45"/>
    </row>
    <row r="101" spans="1:10" ht="15.75" x14ac:dyDescent="0.25">
      <c r="A101" s="43"/>
      <c r="B101" s="44"/>
      <c r="C101" s="45"/>
      <c r="D101" s="45"/>
      <c r="E101" s="45"/>
      <c r="F101" s="44"/>
      <c r="G101" s="44"/>
    </row>
    <row r="102" spans="1:10" ht="15.75" x14ac:dyDescent="0.25">
      <c r="A102" s="43"/>
      <c r="B102" s="44"/>
      <c r="C102" s="45"/>
      <c r="D102" s="45"/>
      <c r="E102" s="45"/>
      <c r="F102" s="45"/>
    </row>
    <row r="103" spans="1:10" ht="15.75" x14ac:dyDescent="0.25">
      <c r="A103" s="43"/>
      <c r="B103" s="44"/>
      <c r="C103" s="6"/>
      <c r="D103" s="6"/>
      <c r="E103" s="6"/>
      <c r="F103" s="6"/>
    </row>
    <row r="104" spans="1:10" ht="15.75" x14ac:dyDescent="0.25">
      <c r="A104" s="43"/>
      <c r="B104" s="44"/>
      <c r="C104" s="6"/>
      <c r="D104" s="6"/>
      <c r="E104" s="6"/>
      <c r="F104" s="6"/>
    </row>
    <row r="105" spans="1:10" ht="20.25" x14ac:dyDescent="0.3">
      <c r="A105" s="43"/>
      <c r="B105" s="37"/>
      <c r="C105" s="37"/>
      <c r="D105" s="37"/>
      <c r="E105" s="37"/>
      <c r="F105" s="37"/>
    </row>
    <row r="106" spans="1:10" ht="20.25" x14ac:dyDescent="0.3">
      <c r="A106" s="43"/>
      <c r="B106" s="36"/>
      <c r="C106" s="36"/>
      <c r="D106" s="36"/>
      <c r="E106" s="36"/>
      <c r="F106" s="36"/>
    </row>
    <row r="107" spans="1:10" ht="20.25" x14ac:dyDescent="0.3">
      <c r="A107" s="45"/>
      <c r="B107" s="36"/>
      <c r="C107" s="36"/>
      <c r="D107" s="36"/>
      <c r="E107" s="36"/>
      <c r="F107" s="36"/>
    </row>
    <row r="111" spans="1:10" x14ac:dyDescent="0.25">
      <c r="A111" s="42"/>
      <c r="B111" s="46"/>
      <c r="C111" s="42"/>
      <c r="D111" s="42"/>
      <c r="E111" s="42"/>
      <c r="F111" s="42"/>
      <c r="G111" s="45"/>
      <c r="H111" s="45"/>
      <c r="I111" s="45"/>
      <c r="J111" s="45"/>
    </row>
    <row r="112" spans="1:10" x14ac:dyDescent="0.25">
      <c r="A112" s="42"/>
      <c r="B112" s="46"/>
      <c r="C112" s="42"/>
      <c r="D112" s="42"/>
      <c r="E112" s="42"/>
      <c r="F112" s="42"/>
      <c r="G112" s="45"/>
      <c r="H112" s="45"/>
      <c r="I112" s="45"/>
      <c r="J112" s="45"/>
    </row>
    <row r="113" spans="1:10" x14ac:dyDescent="0.25">
      <c r="A113" s="42"/>
      <c r="B113" s="46"/>
      <c r="C113" s="42"/>
      <c r="D113" s="42"/>
      <c r="E113" s="42"/>
      <c r="F113" s="42"/>
      <c r="G113" s="45"/>
      <c r="H113" s="45"/>
      <c r="I113" s="45"/>
      <c r="J113" s="45"/>
    </row>
    <row r="114" spans="1:10" x14ac:dyDescent="0.25">
      <c r="A114" s="42"/>
      <c r="B114" s="46"/>
      <c r="C114" s="42"/>
      <c r="D114" s="42"/>
      <c r="E114" s="42"/>
      <c r="F114" s="42"/>
      <c r="G114" s="45"/>
      <c r="H114" s="45"/>
      <c r="I114" s="45"/>
      <c r="J114" s="45"/>
    </row>
    <row r="115" spans="1:10" x14ac:dyDescent="0.25">
      <c r="A115" s="42"/>
      <c r="B115" s="46"/>
      <c r="C115" s="42"/>
      <c r="D115" s="42"/>
      <c r="E115" s="42"/>
      <c r="F115" s="42"/>
      <c r="G115" s="45"/>
      <c r="H115" s="45"/>
      <c r="I115" s="45"/>
      <c r="J115" s="45"/>
    </row>
    <row r="116" spans="1:10" x14ac:dyDescent="0.25">
      <c r="A116" s="42"/>
      <c r="B116" s="46"/>
      <c r="C116" s="42"/>
      <c r="D116" s="42"/>
      <c r="E116" s="42"/>
      <c r="F116" s="42"/>
      <c r="G116" s="45"/>
      <c r="H116" s="45"/>
      <c r="I116" s="45"/>
      <c r="J116" s="45"/>
    </row>
    <row r="117" spans="1:10" x14ac:dyDescent="0.25">
      <c r="A117" s="42"/>
      <c r="B117" s="46"/>
      <c r="C117" s="42"/>
      <c r="D117" s="42"/>
      <c r="E117" s="42"/>
      <c r="F117" s="42"/>
      <c r="G117" s="45"/>
      <c r="H117" s="45"/>
      <c r="I117" s="45"/>
      <c r="J117" s="45"/>
    </row>
    <row r="118" spans="1:10" x14ac:dyDescent="0.25">
      <c r="A118" s="42"/>
      <c r="B118" s="46"/>
      <c r="C118" s="42"/>
      <c r="D118" s="42"/>
      <c r="E118" s="42"/>
      <c r="F118" s="42"/>
      <c r="G118" s="45"/>
      <c r="H118" s="45"/>
      <c r="I118" s="45"/>
      <c r="J118" s="45"/>
    </row>
    <row r="119" spans="1:10" x14ac:dyDescent="0.25">
      <c r="A119" s="42"/>
      <c r="B119" s="46"/>
      <c r="C119" s="42"/>
      <c r="D119" s="42"/>
      <c r="E119" s="42"/>
      <c r="F119" s="42"/>
      <c r="G119" s="45"/>
      <c r="H119" s="45"/>
      <c r="I119" s="45"/>
      <c r="J119" s="45"/>
    </row>
    <row r="120" spans="1:10" x14ac:dyDescent="0.25">
      <c r="A120" s="42"/>
      <c r="B120" s="46"/>
      <c r="C120" s="42"/>
      <c r="D120" s="42"/>
      <c r="E120" s="42"/>
      <c r="F120" s="42"/>
      <c r="G120" s="45"/>
      <c r="H120" s="45"/>
      <c r="I120" s="45"/>
      <c r="J120" s="45"/>
    </row>
    <row r="121" spans="1:10" x14ac:dyDescent="0.25">
      <c r="A121" s="42"/>
      <c r="B121" s="46"/>
      <c r="C121" s="42"/>
      <c r="D121" s="42"/>
      <c r="E121" s="42"/>
      <c r="F121" s="42"/>
      <c r="G121" s="45"/>
      <c r="H121" s="45"/>
      <c r="I121" s="45"/>
      <c r="J121" s="45"/>
    </row>
    <row r="122" spans="1:10" x14ac:dyDescent="0.25">
      <c r="A122" s="42"/>
      <c r="B122" s="46"/>
      <c r="C122" s="42"/>
      <c r="D122" s="42"/>
      <c r="E122" s="42"/>
      <c r="F122" s="42"/>
      <c r="G122" s="45"/>
      <c r="H122" s="45"/>
      <c r="I122" s="45"/>
      <c r="J122" s="45"/>
    </row>
    <row r="123" spans="1:10" x14ac:dyDescent="0.25">
      <c r="A123" s="42"/>
      <c r="B123" s="46"/>
      <c r="C123" s="42"/>
      <c r="D123" s="42"/>
      <c r="E123" s="42"/>
      <c r="F123" s="42"/>
      <c r="G123" s="45"/>
      <c r="H123" s="45"/>
      <c r="I123" s="45"/>
      <c r="J123" s="45"/>
    </row>
    <row r="124" spans="1:10" x14ac:dyDescent="0.25">
      <c r="A124" s="42"/>
      <c r="B124" s="46"/>
      <c r="C124" s="42"/>
      <c r="D124" s="42"/>
      <c r="E124" s="42"/>
      <c r="F124" s="42"/>
      <c r="G124" s="45"/>
      <c r="H124" s="45"/>
      <c r="I124" s="45"/>
      <c r="J124" s="45"/>
    </row>
    <row r="125" spans="1:10" x14ac:dyDescent="0.25">
      <c r="A125" s="42"/>
      <c r="B125" s="46"/>
      <c r="C125" s="42"/>
      <c r="D125" s="42"/>
      <c r="E125" s="42"/>
      <c r="F125" s="42"/>
      <c r="G125" s="45"/>
      <c r="H125" s="45"/>
      <c r="I125" s="45"/>
      <c r="J125" s="45"/>
    </row>
    <row r="126" spans="1:10" x14ac:dyDescent="0.25">
      <c r="A126" s="42"/>
      <c r="B126" s="46"/>
      <c r="C126" s="42"/>
      <c r="D126" s="42"/>
      <c r="E126" s="42"/>
      <c r="F126" s="42"/>
      <c r="G126" s="45"/>
      <c r="H126" s="45"/>
      <c r="I126" s="45"/>
      <c r="J126" s="45"/>
    </row>
    <row r="127" spans="1:10" x14ac:dyDescent="0.25">
      <c r="A127" s="42"/>
      <c r="B127" s="46"/>
      <c r="C127" s="42"/>
      <c r="D127" s="42"/>
      <c r="E127" s="42"/>
      <c r="F127" s="42"/>
      <c r="G127" s="45"/>
      <c r="H127" s="45"/>
      <c r="I127" s="45"/>
      <c r="J127" s="45"/>
    </row>
    <row r="128" spans="1:10" x14ac:dyDescent="0.25">
      <c r="A128" s="42"/>
      <c r="B128" s="46"/>
      <c r="C128" s="42"/>
      <c r="D128" s="42"/>
      <c r="E128" s="42"/>
      <c r="F128" s="42"/>
      <c r="G128" s="45"/>
      <c r="H128" s="45"/>
      <c r="I128" s="45"/>
      <c r="J128" s="45"/>
    </row>
    <row r="129" spans="1:10" x14ac:dyDescent="0.25">
      <c r="A129" s="42"/>
      <c r="B129" s="46"/>
      <c r="C129" s="42"/>
      <c r="D129" s="42"/>
      <c r="E129" s="42"/>
      <c r="F129" s="42"/>
      <c r="G129" s="45"/>
      <c r="H129" s="45"/>
      <c r="I129" s="45"/>
      <c r="J129" s="45"/>
    </row>
    <row r="130" spans="1:10" x14ac:dyDescent="0.25">
      <c r="A130" s="42"/>
      <c r="B130" s="46"/>
      <c r="C130" s="42"/>
      <c r="D130" s="42"/>
      <c r="E130" s="42"/>
      <c r="F130" s="42"/>
      <c r="G130" s="45"/>
      <c r="H130" s="45"/>
      <c r="I130" s="45"/>
      <c r="J130" s="45"/>
    </row>
    <row r="131" spans="1:10" x14ac:dyDescent="0.25">
      <c r="A131" s="42"/>
      <c r="B131" s="46"/>
      <c r="C131" s="42"/>
      <c r="D131" s="42"/>
      <c r="E131" s="42"/>
      <c r="F131" s="42"/>
      <c r="G131" s="45"/>
      <c r="H131" s="45"/>
      <c r="I131" s="45"/>
      <c r="J131" s="45"/>
    </row>
    <row r="132" spans="1:10" x14ac:dyDescent="0.25">
      <c r="A132" s="42"/>
      <c r="B132" s="46"/>
      <c r="C132" s="42"/>
      <c r="D132" s="42"/>
      <c r="E132" s="42"/>
      <c r="F132" s="42"/>
      <c r="G132" s="45"/>
      <c r="H132" s="45"/>
      <c r="I132" s="45"/>
      <c r="J132" s="45"/>
    </row>
    <row r="133" spans="1:10" x14ac:dyDescent="0.25">
      <c r="A133" s="42"/>
      <c r="B133" s="46"/>
      <c r="C133" s="42"/>
      <c r="D133" s="42"/>
      <c r="E133" s="42"/>
      <c r="F133" s="42"/>
      <c r="G133" s="45"/>
      <c r="H133" s="45"/>
      <c r="I133" s="45"/>
      <c r="J133" s="45"/>
    </row>
    <row r="134" spans="1:10" x14ac:dyDescent="0.25">
      <c r="A134" s="42"/>
      <c r="B134" s="46"/>
      <c r="C134" s="42"/>
      <c r="D134" s="42"/>
      <c r="E134" s="42"/>
      <c r="F134" s="42"/>
      <c r="G134" s="45"/>
      <c r="H134" s="45"/>
      <c r="I134" s="45"/>
      <c r="J134" s="45"/>
    </row>
    <row r="135" spans="1:10" x14ac:dyDescent="0.25">
      <c r="A135" s="42"/>
      <c r="B135" s="46"/>
      <c r="C135" s="42"/>
      <c r="D135" s="42"/>
      <c r="E135" s="42"/>
      <c r="F135" s="42"/>
      <c r="G135" s="45"/>
      <c r="H135" s="45"/>
      <c r="I135" s="45"/>
      <c r="J135" s="45"/>
    </row>
    <row r="136" spans="1:10" x14ac:dyDescent="0.25">
      <c r="A136" s="42"/>
      <c r="B136" s="46"/>
      <c r="C136" s="42"/>
      <c r="D136" s="42"/>
      <c r="E136" s="42"/>
      <c r="F136" s="42"/>
      <c r="G136" s="45"/>
      <c r="H136" s="45"/>
      <c r="I136" s="45"/>
      <c r="J136" s="45"/>
    </row>
    <row r="137" spans="1:10" x14ac:dyDescent="0.25">
      <c r="A137" s="42"/>
      <c r="B137" s="46"/>
      <c r="C137" s="42"/>
      <c r="D137" s="42"/>
      <c r="E137" s="42"/>
      <c r="F137" s="42"/>
      <c r="G137" s="45"/>
      <c r="H137" s="45"/>
      <c r="I137" s="45"/>
      <c r="J137" s="45"/>
    </row>
    <row r="138" spans="1:10" x14ac:dyDescent="0.25">
      <c r="A138" s="42"/>
      <c r="B138" s="46"/>
      <c r="C138" s="42"/>
      <c r="D138" s="42"/>
      <c r="E138" s="42"/>
      <c r="F138" s="42"/>
      <c r="G138" s="45"/>
      <c r="H138" s="45"/>
      <c r="I138" s="45"/>
      <c r="J138" s="45"/>
    </row>
    <row r="139" spans="1:10" x14ac:dyDescent="0.25">
      <c r="A139" s="42"/>
      <c r="B139" s="46"/>
      <c r="C139" s="42"/>
      <c r="D139" s="42"/>
      <c r="E139" s="42"/>
      <c r="F139" s="42"/>
      <c r="G139" s="45"/>
      <c r="H139" s="45"/>
      <c r="I139" s="45"/>
      <c r="J139" s="45"/>
    </row>
    <row r="140" spans="1:10" x14ac:dyDescent="0.25">
      <c r="A140" s="42"/>
      <c r="B140" s="46"/>
      <c r="C140" s="42"/>
      <c r="D140" s="42"/>
      <c r="E140" s="42"/>
      <c r="F140" s="42"/>
      <c r="G140" s="45"/>
      <c r="H140" s="45"/>
      <c r="I140" s="45"/>
      <c r="J140" s="45"/>
    </row>
    <row r="141" spans="1:10" x14ac:dyDescent="0.25">
      <c r="A141" s="42"/>
      <c r="B141" s="46"/>
      <c r="C141" s="42"/>
      <c r="D141" s="42"/>
      <c r="E141" s="42"/>
      <c r="F141" s="42"/>
      <c r="G141" s="45"/>
      <c r="H141" s="45"/>
      <c r="I141" s="45"/>
      <c r="J141" s="45"/>
    </row>
    <row r="142" spans="1:10" x14ac:dyDescent="0.25">
      <c r="A142" s="42"/>
      <c r="B142" s="46"/>
      <c r="C142" s="42"/>
      <c r="D142" s="42"/>
      <c r="E142" s="42"/>
      <c r="F142" s="42"/>
      <c r="G142" s="45"/>
      <c r="H142" s="45"/>
      <c r="I142" s="45"/>
      <c r="J142" s="45"/>
    </row>
    <row r="143" spans="1:10" x14ac:dyDescent="0.25">
      <c r="A143" s="42"/>
      <c r="B143" s="46"/>
      <c r="C143" s="42"/>
      <c r="D143" s="42"/>
      <c r="E143" s="42"/>
      <c r="F143" s="42"/>
      <c r="G143" s="45"/>
      <c r="H143" s="45"/>
      <c r="I143" s="45"/>
      <c r="J143" s="45"/>
    </row>
    <row r="144" spans="1:10" x14ac:dyDescent="0.25">
      <c r="A144" s="42"/>
      <c r="B144" s="46"/>
      <c r="C144" s="42"/>
      <c r="D144" s="42"/>
      <c r="E144" s="42"/>
      <c r="F144" s="42"/>
      <c r="G144" s="45"/>
      <c r="H144" s="45"/>
      <c r="I144" s="45"/>
      <c r="J144" s="45"/>
    </row>
    <row r="145" spans="1:10" x14ac:dyDescent="0.25">
      <c r="A145" s="42"/>
      <c r="B145" s="46"/>
      <c r="C145" s="42"/>
      <c r="D145" s="42"/>
      <c r="E145" s="42"/>
      <c r="F145" s="42"/>
      <c r="G145" s="45"/>
      <c r="H145" s="45"/>
      <c r="I145" s="45"/>
      <c r="J145" s="45"/>
    </row>
    <row r="146" spans="1:10" x14ac:dyDescent="0.25">
      <c r="A146" s="42"/>
      <c r="B146" s="46"/>
      <c r="C146" s="42"/>
      <c r="D146" s="42"/>
      <c r="E146" s="42"/>
      <c r="F146" s="42"/>
      <c r="G146" s="45"/>
      <c r="H146" s="45"/>
      <c r="I146" s="45"/>
      <c r="J146" s="45"/>
    </row>
    <row r="147" spans="1:10" x14ac:dyDescent="0.25">
      <c r="A147" s="42"/>
      <c r="B147" s="46"/>
      <c r="C147" s="42"/>
      <c r="D147" s="42"/>
      <c r="E147" s="42"/>
      <c r="F147" s="42"/>
      <c r="G147" s="45"/>
      <c r="H147" s="45"/>
      <c r="I147" s="45"/>
      <c r="J147" s="45"/>
    </row>
    <row r="148" spans="1:10" x14ac:dyDescent="0.25">
      <c r="A148" s="42"/>
      <c r="B148" s="46"/>
      <c r="C148" s="42"/>
      <c r="D148" s="42"/>
      <c r="E148" s="42"/>
      <c r="F148" s="42"/>
      <c r="G148" s="45"/>
      <c r="H148" s="45"/>
      <c r="I148" s="45"/>
      <c r="J148" s="45"/>
    </row>
    <row r="149" spans="1:10" x14ac:dyDescent="0.25">
      <c r="A149" s="42"/>
      <c r="B149" s="46"/>
      <c r="C149" s="42"/>
      <c r="D149" s="42"/>
      <c r="E149" s="42"/>
      <c r="F149" s="42"/>
      <c r="G149" s="45"/>
      <c r="H149" s="45"/>
      <c r="I149" s="45"/>
      <c r="J149" s="45"/>
    </row>
    <row r="150" spans="1:10" x14ac:dyDescent="0.25">
      <c r="A150" s="42"/>
      <c r="B150" s="46"/>
      <c r="C150" s="42"/>
      <c r="D150" s="42"/>
      <c r="E150" s="42"/>
      <c r="F150" s="42"/>
      <c r="G150" s="45"/>
      <c r="H150" s="45"/>
      <c r="I150" s="45"/>
      <c r="J150" s="45"/>
    </row>
    <row r="151" spans="1:10" x14ac:dyDescent="0.25">
      <c r="A151" s="42"/>
      <c r="B151" s="46"/>
      <c r="C151" s="42"/>
      <c r="D151" s="42"/>
      <c r="E151" s="42"/>
      <c r="F151" s="42"/>
      <c r="G151" s="45"/>
      <c r="H151" s="45"/>
      <c r="I151" s="45"/>
      <c r="J151" s="45"/>
    </row>
    <row r="152" spans="1:10" x14ac:dyDescent="0.25">
      <c r="A152" s="42"/>
      <c r="B152" s="46"/>
      <c r="C152" s="42"/>
      <c r="D152" s="42"/>
      <c r="E152" s="42"/>
      <c r="F152" s="42"/>
      <c r="G152" s="45"/>
      <c r="H152" s="45"/>
      <c r="I152" s="45"/>
      <c r="J152" s="45"/>
    </row>
    <row r="153" spans="1:10" x14ac:dyDescent="0.25">
      <c r="A153" s="42"/>
      <c r="B153" s="46"/>
      <c r="C153" s="42"/>
      <c r="D153" s="42"/>
      <c r="E153" s="42"/>
      <c r="F153" s="42"/>
      <c r="G153" s="45"/>
      <c r="H153" s="45"/>
      <c r="I153" s="45"/>
      <c r="J153" s="45"/>
    </row>
    <row r="154" spans="1:10" x14ac:dyDescent="0.25">
      <c r="A154" s="42"/>
      <c r="B154" s="46"/>
      <c r="C154" s="42"/>
      <c r="D154" s="42"/>
      <c r="E154" s="42"/>
      <c r="F154" s="42"/>
      <c r="G154" s="45"/>
      <c r="H154" s="45"/>
      <c r="I154" s="45"/>
      <c r="J154" s="45"/>
    </row>
    <row r="155" spans="1:10" x14ac:dyDescent="0.25">
      <c r="A155" s="42"/>
      <c r="B155" s="46"/>
      <c r="C155" s="42"/>
      <c r="D155" s="42"/>
      <c r="E155" s="42"/>
      <c r="F155" s="42"/>
      <c r="G155" s="45"/>
      <c r="H155" s="45"/>
      <c r="I155" s="45"/>
      <c r="J155" s="45"/>
    </row>
    <row r="156" spans="1:10" x14ac:dyDescent="0.25">
      <c r="A156" s="42"/>
      <c r="B156" s="46"/>
      <c r="C156" s="42"/>
      <c r="D156" s="42"/>
      <c r="E156" s="42"/>
      <c r="F156" s="42"/>
      <c r="G156" s="45"/>
      <c r="H156" s="45"/>
      <c r="I156" s="45"/>
      <c r="J156" s="45"/>
    </row>
    <row r="157" spans="1:10" x14ac:dyDescent="0.25">
      <c r="A157" s="42"/>
      <c r="B157" s="46"/>
      <c r="C157" s="42"/>
      <c r="D157" s="42"/>
      <c r="E157" s="42"/>
      <c r="F157" s="42"/>
      <c r="G157" s="45"/>
      <c r="H157" s="45"/>
      <c r="I157" s="45"/>
      <c r="J157" s="45"/>
    </row>
    <row r="158" spans="1:10" x14ac:dyDescent="0.25">
      <c r="A158" s="42"/>
      <c r="B158" s="46"/>
      <c r="C158" s="42"/>
      <c r="D158" s="42"/>
      <c r="E158" s="42"/>
      <c r="F158" s="42"/>
      <c r="G158" s="45"/>
      <c r="H158" s="45"/>
      <c r="I158" s="45"/>
      <c r="J158" s="45"/>
    </row>
    <row r="159" spans="1:10" x14ac:dyDescent="0.25">
      <c r="A159" s="42"/>
      <c r="B159" s="46"/>
      <c r="C159" s="42"/>
      <c r="D159" s="42"/>
      <c r="E159" s="42"/>
      <c r="F159" s="42"/>
      <c r="G159" s="45"/>
      <c r="H159" s="45"/>
      <c r="I159" s="45"/>
      <c r="J159" s="45"/>
    </row>
  </sheetData>
  <mergeCells count="23">
    <mergeCell ref="Q4:Q5"/>
    <mergeCell ref="N4:N5"/>
    <mergeCell ref="A1:U1"/>
    <mergeCell ref="A2:U2"/>
    <mergeCell ref="A3:U3"/>
    <mergeCell ref="I4:I5"/>
    <mergeCell ref="J4:J5"/>
    <mergeCell ref="K4:K5"/>
    <mergeCell ref="A4:A5"/>
    <mergeCell ref="B4:B5"/>
    <mergeCell ref="F4:F5"/>
    <mergeCell ref="G4:G5"/>
    <mergeCell ref="H4:H5"/>
    <mergeCell ref="L4:L5"/>
    <mergeCell ref="M4:M5"/>
    <mergeCell ref="P4:P5"/>
    <mergeCell ref="O4:O5"/>
    <mergeCell ref="A91:H91"/>
    <mergeCell ref="A88:H88"/>
    <mergeCell ref="A87:H87"/>
    <mergeCell ref="A86:H86"/>
    <mergeCell ref="A85:H85"/>
    <mergeCell ref="A90:H90"/>
  </mergeCells>
  <pageMargins left="0.51181102362204722" right="0.15748031496062992" top="0.74803149606299213" bottom="0.74803149606299213" header="0.31496062992125984" footer="0.31496062992125984"/>
  <pageSetup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17" sqref="K17"/>
    </sheetView>
  </sheetViews>
  <sheetFormatPr baseColWidth="10" defaultRowHeight="15" x14ac:dyDescent="0.25"/>
  <cols>
    <col min="1" max="1" width="7.7109375" bestFit="1" customWidth="1"/>
    <col min="2" max="2" width="31.7109375" bestFit="1" customWidth="1"/>
    <col min="3" max="3" width="15.140625" bestFit="1" customWidth="1"/>
    <col min="4" max="4" width="19.140625" bestFit="1" customWidth="1"/>
    <col min="5" max="5" width="21.5703125" customWidth="1"/>
    <col min="6" max="6" width="16.140625" customWidth="1"/>
    <col min="7" max="7" width="15" bestFit="1" customWidth="1"/>
    <col min="8" max="8" width="14.7109375" customWidth="1"/>
    <col min="11" max="11" width="12.7109375" bestFit="1" customWidth="1"/>
  </cols>
  <sheetData>
    <row r="1" spans="1:8" x14ac:dyDescent="0.25">
      <c r="B1" s="26"/>
      <c r="C1" s="26"/>
      <c r="D1" s="26"/>
      <c r="E1" s="26"/>
      <c r="F1" s="26"/>
    </row>
    <row r="2" spans="1:8" x14ac:dyDescent="0.25">
      <c r="B2" s="26"/>
      <c r="C2" s="26"/>
      <c r="D2" s="26"/>
      <c r="E2" s="26"/>
      <c r="F2" s="26"/>
    </row>
    <row r="3" spans="1:8" x14ac:dyDescent="0.25">
      <c r="B3" s="26"/>
      <c r="C3" s="26"/>
      <c r="D3" s="26"/>
      <c r="E3" s="26"/>
      <c r="F3" s="26"/>
    </row>
    <row r="4" spans="1:8" x14ac:dyDescent="0.25">
      <c r="B4" s="26"/>
      <c r="C4" s="26"/>
      <c r="D4" s="26"/>
      <c r="E4" s="26"/>
      <c r="F4" s="26"/>
    </row>
    <row r="5" spans="1:8" x14ac:dyDescent="0.25">
      <c r="B5" s="26"/>
      <c r="C5" s="26"/>
      <c r="D5" s="26"/>
      <c r="E5" s="26"/>
      <c r="F5" s="26"/>
    </row>
    <row r="6" spans="1:8" x14ac:dyDescent="0.25">
      <c r="B6" s="26"/>
      <c r="C6" s="26"/>
      <c r="D6" s="26"/>
      <c r="E6" s="26"/>
      <c r="F6" s="26"/>
    </row>
    <row r="7" spans="1:8" x14ac:dyDescent="0.25">
      <c r="A7" s="85" t="s">
        <v>102</v>
      </c>
      <c r="B7" s="85"/>
      <c r="C7" s="85"/>
      <c r="D7" s="85"/>
      <c r="E7" s="85"/>
      <c r="F7" s="85"/>
      <c r="G7" s="85"/>
    </row>
    <row r="8" spans="1:8" ht="20.25" x14ac:dyDescent="0.3">
      <c r="A8" s="84" t="s">
        <v>27</v>
      </c>
      <c r="B8" s="84"/>
      <c r="C8" s="84"/>
      <c r="D8" s="84"/>
      <c r="E8" s="84"/>
      <c r="F8" s="84"/>
      <c r="G8" s="84"/>
    </row>
    <row r="9" spans="1:8" ht="20.25" x14ac:dyDescent="0.3">
      <c r="A9" s="25"/>
      <c r="B9" s="25"/>
      <c r="C9" s="25"/>
      <c r="D9" s="25"/>
      <c r="E9" s="25"/>
      <c r="F9" s="25"/>
      <c r="G9" s="25"/>
    </row>
    <row r="10" spans="1:8" x14ac:dyDescent="0.25">
      <c r="A10" s="83" t="s">
        <v>133</v>
      </c>
      <c r="B10" s="83"/>
      <c r="C10" s="83"/>
      <c r="D10" s="83"/>
      <c r="E10" s="83"/>
      <c r="F10" s="83"/>
      <c r="G10" s="83"/>
    </row>
    <row r="11" spans="1:8" x14ac:dyDescent="0.25">
      <c r="A11" s="24"/>
      <c r="B11" s="24"/>
      <c r="C11" s="24"/>
      <c r="D11" s="24"/>
      <c r="E11" s="24"/>
      <c r="F11" s="24"/>
      <c r="G11" s="24"/>
    </row>
    <row r="12" spans="1:8" ht="15.75" x14ac:dyDescent="0.25">
      <c r="A12" s="87" t="s">
        <v>178</v>
      </c>
      <c r="B12" s="87"/>
      <c r="C12" s="87"/>
      <c r="D12" s="87"/>
      <c r="E12" s="87"/>
      <c r="F12" s="87"/>
      <c r="G12" s="87"/>
    </row>
    <row r="13" spans="1:8" x14ac:dyDescent="0.25">
      <c r="B13" s="26"/>
      <c r="C13" s="26"/>
      <c r="D13" s="26"/>
      <c r="E13" s="26"/>
      <c r="F13" s="26"/>
    </row>
    <row r="14" spans="1:8" x14ac:dyDescent="0.25">
      <c r="A14" s="90" t="s">
        <v>103</v>
      </c>
      <c r="B14" s="90" t="s">
        <v>9</v>
      </c>
      <c r="C14" s="27" t="s">
        <v>30</v>
      </c>
      <c r="D14" s="27" t="s">
        <v>104</v>
      </c>
      <c r="E14" s="27" t="s">
        <v>30</v>
      </c>
      <c r="F14" s="27" t="s">
        <v>17</v>
      </c>
      <c r="G14" s="27" t="s">
        <v>40</v>
      </c>
      <c r="H14" s="27" t="s">
        <v>105</v>
      </c>
    </row>
    <row r="15" spans="1:8" x14ac:dyDescent="0.25">
      <c r="A15" s="90"/>
      <c r="B15" s="90"/>
      <c r="C15" s="27" t="s">
        <v>106</v>
      </c>
      <c r="D15" s="27" t="s">
        <v>107</v>
      </c>
      <c r="E15" s="27" t="s">
        <v>41</v>
      </c>
      <c r="F15" s="27" t="s">
        <v>179</v>
      </c>
      <c r="G15" s="27" t="s">
        <v>42</v>
      </c>
      <c r="H15" s="27" t="s">
        <v>108</v>
      </c>
    </row>
    <row r="16" spans="1:8" x14ac:dyDescent="0.25">
      <c r="A16" s="28">
        <v>2.1</v>
      </c>
      <c r="B16" s="29" t="s">
        <v>109</v>
      </c>
      <c r="C16" s="56">
        <v>81558000</v>
      </c>
      <c r="D16" s="56">
        <v>210000</v>
      </c>
      <c r="E16" s="56">
        <f>+C16+D16</f>
        <v>81768000</v>
      </c>
      <c r="F16" s="56">
        <v>42903073.740000002</v>
      </c>
      <c r="G16" s="57">
        <f>+E16-F16</f>
        <v>38864926.259999998</v>
      </c>
      <c r="H16" s="58">
        <v>0.52</v>
      </c>
    </row>
    <row r="17" spans="1:11" x14ac:dyDescent="0.25">
      <c r="A17" s="28">
        <v>2.2000000000000002</v>
      </c>
      <c r="B17" s="29" t="s">
        <v>110</v>
      </c>
      <c r="C17" s="30">
        <v>8062000</v>
      </c>
      <c r="D17" s="30">
        <v>2621524</v>
      </c>
      <c r="E17" s="56">
        <f t="shared" ref="E17:E20" si="0">+C17+D17</f>
        <v>10683524</v>
      </c>
      <c r="F17" s="30">
        <v>4624495.4800000004</v>
      </c>
      <c r="G17" s="57">
        <f t="shared" ref="G17:G20" si="1">+E17-F17</f>
        <v>6059028.5199999996</v>
      </c>
      <c r="H17" s="31">
        <v>0.43</v>
      </c>
    </row>
    <row r="18" spans="1:11" x14ac:dyDescent="0.25">
      <c r="A18" s="28">
        <v>2.2999999999999998</v>
      </c>
      <c r="B18" s="29" t="s">
        <v>111</v>
      </c>
      <c r="C18" s="30">
        <v>26723254</v>
      </c>
      <c r="D18" s="30">
        <v>-2875824</v>
      </c>
      <c r="E18" s="56">
        <f t="shared" si="0"/>
        <v>23847430</v>
      </c>
      <c r="F18" s="30">
        <v>14934253.220000001</v>
      </c>
      <c r="G18" s="57">
        <f t="shared" si="1"/>
        <v>8913176.7799999993</v>
      </c>
      <c r="H18" s="31">
        <v>0.63</v>
      </c>
    </row>
    <row r="19" spans="1:11" x14ac:dyDescent="0.25">
      <c r="A19" s="28">
        <v>2.6</v>
      </c>
      <c r="B19" s="29" t="s">
        <v>112</v>
      </c>
      <c r="C19" s="30">
        <v>604484</v>
      </c>
      <c r="D19" s="30">
        <v>44300</v>
      </c>
      <c r="E19" s="56">
        <f t="shared" si="0"/>
        <v>648784</v>
      </c>
      <c r="F19" s="30">
        <v>483041.64</v>
      </c>
      <c r="G19" s="57">
        <f t="shared" si="1"/>
        <v>165742.35999999999</v>
      </c>
      <c r="H19" s="31">
        <v>0.74</v>
      </c>
    </row>
    <row r="20" spans="1:11" x14ac:dyDescent="0.25">
      <c r="A20" s="29"/>
      <c r="B20" s="32" t="s">
        <v>113</v>
      </c>
      <c r="C20" s="33">
        <f>SUM(C16:C19)</f>
        <v>116947738</v>
      </c>
      <c r="D20" s="33">
        <f>SUM(D16:D19)</f>
        <v>0</v>
      </c>
      <c r="E20" s="34">
        <f t="shared" si="0"/>
        <v>116947738</v>
      </c>
      <c r="F20" s="34">
        <f>SUM(F16:F19)</f>
        <v>62944864.079999998</v>
      </c>
      <c r="G20" s="79">
        <f t="shared" si="1"/>
        <v>54002873.920000002</v>
      </c>
      <c r="H20" s="53">
        <v>0.54</v>
      </c>
    </row>
    <row r="22" spans="1:11" x14ac:dyDescent="0.25">
      <c r="A22" s="35"/>
      <c r="B22" s="35"/>
      <c r="C22" s="35"/>
      <c r="D22" s="35"/>
      <c r="E22" s="35"/>
      <c r="F22" s="59"/>
      <c r="K22" s="71"/>
    </row>
    <row r="23" spans="1:11" x14ac:dyDescent="0.25">
      <c r="A23" s="35"/>
      <c r="B23" s="35"/>
      <c r="C23" s="35"/>
      <c r="D23" s="35"/>
      <c r="E23" s="35"/>
    </row>
    <row r="24" spans="1:11" x14ac:dyDescent="0.25">
      <c r="A24" s="35"/>
      <c r="B24" s="35"/>
      <c r="C24" s="35"/>
      <c r="D24" s="35"/>
      <c r="E24" s="35"/>
    </row>
    <row r="25" spans="1:11" x14ac:dyDescent="0.25">
      <c r="A25" s="35"/>
      <c r="B25" s="35"/>
      <c r="C25" s="35"/>
      <c r="D25" s="35"/>
      <c r="E25" s="35"/>
    </row>
    <row r="26" spans="1:11" x14ac:dyDescent="0.25">
      <c r="A26" s="35"/>
      <c r="B26" s="35"/>
      <c r="C26" s="35"/>
      <c r="D26" s="35"/>
      <c r="E26" s="35"/>
    </row>
    <row r="28" spans="1:11" x14ac:dyDescent="0.25">
      <c r="B28" t="s">
        <v>114</v>
      </c>
      <c r="E28" t="s">
        <v>115</v>
      </c>
    </row>
    <row r="29" spans="1:11" x14ac:dyDescent="0.25">
      <c r="A29" s="35" t="s">
        <v>28</v>
      </c>
      <c r="B29" s="35"/>
      <c r="E29" s="35" t="s">
        <v>140</v>
      </c>
      <c r="F29" s="35"/>
      <c r="G29" s="35"/>
    </row>
    <row r="30" spans="1:11" x14ac:dyDescent="0.25">
      <c r="A30" t="s">
        <v>127</v>
      </c>
      <c r="E30" t="s">
        <v>139</v>
      </c>
    </row>
    <row r="31" spans="1:11" x14ac:dyDescent="0.25">
      <c r="A31" t="s">
        <v>116</v>
      </c>
      <c r="E31" t="s">
        <v>117</v>
      </c>
    </row>
  </sheetData>
  <mergeCells count="6">
    <mergeCell ref="A14:A15"/>
    <mergeCell ref="B14:B15"/>
    <mergeCell ref="A7:G7"/>
    <mergeCell ref="A8:G8"/>
    <mergeCell ref="A10:G10"/>
    <mergeCell ref="A12:G12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 LOS MESES</vt:lpstr>
      <vt:lpstr>%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Oleo</dc:creator>
  <cp:lastModifiedBy>Usuario de Windows</cp:lastModifiedBy>
  <cp:lastPrinted>2021-08-02T12:54:15Z</cp:lastPrinted>
  <dcterms:created xsi:type="dcterms:W3CDTF">2017-03-24T13:57:24Z</dcterms:created>
  <dcterms:modified xsi:type="dcterms:W3CDTF">2021-08-13T15:19:37Z</dcterms:modified>
</cp:coreProperties>
</file>